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Sheet1" sheetId="1" r:id="rId1"/>
  </sheets>
  <definedNames>
    <definedName name="_xlnm._FilterDatabase" localSheetId="0" hidden="1">Sheet1!$A$2:$P$447</definedName>
    <definedName name="_xlnm.Print_Area" localSheetId="0">Sheet1!$A$1:$P$449</definedName>
    <definedName name="_xlnm.Print_Titles" localSheetId="0">Sheet1!$4:$4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47" i="1" l="1"/>
  <c r="N330" i="1" l="1"/>
  <c r="O361" i="1" l="1"/>
  <c r="O360" i="1"/>
  <c r="O359" i="1"/>
  <c r="O356" i="1"/>
  <c r="O353" i="1"/>
  <c r="O350" i="1"/>
  <c r="O347" i="1"/>
  <c r="O346" i="1"/>
  <c r="O345" i="1"/>
  <c r="O344" i="1"/>
  <c r="O343" i="1"/>
  <c r="O342" i="1"/>
  <c r="O341" i="1"/>
  <c r="O340" i="1"/>
  <c r="O339" i="1"/>
  <c r="O338" i="1"/>
  <c r="O337" i="1"/>
  <c r="O362" i="1"/>
  <c r="O363" i="1"/>
  <c r="O364" i="1"/>
  <c r="O446" i="1" l="1"/>
  <c r="O445" i="1"/>
  <c r="O444" i="1"/>
  <c r="O443" i="1"/>
  <c r="O442" i="1"/>
  <c r="O441" i="1"/>
  <c r="O440" i="1"/>
  <c r="O439" i="1"/>
  <c r="O438" i="1"/>
  <c r="O437" i="1"/>
  <c r="O436" i="1"/>
  <c r="O435" i="1"/>
  <c r="O434" i="1"/>
  <c r="O433" i="1"/>
  <c r="O432" i="1"/>
  <c r="O431" i="1"/>
  <c r="O430" i="1"/>
  <c r="O429" i="1"/>
  <c r="O428" i="1"/>
  <c r="O427" i="1"/>
  <c r="O426" i="1"/>
  <c r="O425" i="1" l="1"/>
  <c r="O424" i="1"/>
  <c r="O423" i="1"/>
  <c r="O422" i="1"/>
  <c r="O421" i="1"/>
  <c r="O420" i="1"/>
  <c r="O419" i="1"/>
  <c r="O418" i="1"/>
  <c r="O417" i="1"/>
  <c r="O416" i="1"/>
  <c r="O415" i="1"/>
  <c r="O414" i="1"/>
  <c r="O413" i="1"/>
  <c r="O412" i="1"/>
  <c r="O411" i="1"/>
  <c r="O410" i="1"/>
  <c r="O409" i="1"/>
  <c r="O408" i="1"/>
  <c r="O407" i="1"/>
  <c r="O406" i="1"/>
  <c r="O405" i="1"/>
  <c r="O404" i="1"/>
  <c r="O403" i="1"/>
  <c r="O402" i="1"/>
  <c r="O401" i="1"/>
  <c r="O400" i="1"/>
  <c r="O399" i="1"/>
  <c r="O398" i="1"/>
  <c r="O397" i="1"/>
  <c r="O396" i="1"/>
  <c r="O395" i="1"/>
  <c r="O394" i="1"/>
  <c r="O393" i="1"/>
  <c r="O392" i="1"/>
  <c r="O391" i="1"/>
  <c r="O390" i="1"/>
  <c r="O389" i="1"/>
  <c r="O388" i="1"/>
  <c r="O387" i="1"/>
  <c r="O386" i="1"/>
  <c r="O385" i="1"/>
  <c r="O384" i="1"/>
  <c r="O383" i="1"/>
  <c r="O382" i="1"/>
  <c r="O381" i="1"/>
  <c r="O380" i="1"/>
  <c r="O379" i="1"/>
  <c r="O378" i="1"/>
  <c r="O377" i="1"/>
  <c r="O376" i="1"/>
  <c r="O375" i="1"/>
  <c r="O374" i="1"/>
  <c r="O373" i="1"/>
  <c r="O372" i="1"/>
  <c r="O371" i="1"/>
  <c r="O370" i="1"/>
  <c r="O369" i="1"/>
  <c r="O368" i="1"/>
  <c r="O367" i="1"/>
  <c r="O366" i="1"/>
  <c r="O365" i="1"/>
  <c r="O153" i="1" l="1"/>
  <c r="O331" i="1"/>
  <c r="O289" i="1"/>
  <c r="O286" i="1"/>
  <c r="O313" i="1"/>
  <c r="O149" i="1"/>
  <c r="O147" i="1"/>
  <c r="O144" i="1"/>
  <c r="O141" i="1"/>
  <c r="O101" i="1"/>
  <c r="O103" i="1"/>
  <c r="O106" i="1"/>
  <c r="O109" i="1"/>
  <c r="O111" i="1"/>
  <c r="O114" i="1"/>
  <c r="O117" i="1"/>
  <c r="O121" i="1"/>
  <c r="O124" i="1"/>
  <c r="O126" i="1"/>
  <c r="O129" i="1"/>
  <c r="O133" i="1"/>
  <c r="O136" i="1"/>
  <c r="O334" i="1"/>
  <c r="O322" i="1"/>
  <c r="O320" i="1"/>
  <c r="O317" i="1"/>
  <c r="O316" i="1"/>
  <c r="O281" i="1"/>
  <c r="O277" i="1"/>
  <c r="O275" i="1"/>
  <c r="O274" i="1"/>
  <c r="O273" i="1"/>
  <c r="O268" i="1"/>
  <c r="O225" i="1"/>
  <c r="O223" i="1"/>
  <c r="O222" i="1"/>
  <c r="O221" i="1"/>
  <c r="O220" i="1"/>
  <c r="O219" i="1"/>
  <c r="O218" i="1"/>
  <c r="O150" i="1"/>
  <c r="O323" i="1"/>
  <c r="O329" i="1"/>
  <c r="O319" i="1"/>
  <c r="O318" i="1"/>
  <c r="O276" i="1"/>
  <c r="O272" i="1"/>
  <c r="O271" i="1"/>
  <c r="O270" i="1"/>
  <c r="O269" i="1"/>
  <c r="O326" i="1"/>
  <c r="O324" i="1"/>
  <c r="O321" i="1"/>
  <c r="O232" i="1"/>
  <c r="O217" i="1"/>
  <c r="O213" i="1"/>
  <c r="O336" i="1"/>
  <c r="O335" i="1"/>
  <c r="O333" i="1"/>
  <c r="O332" i="1"/>
  <c r="O330" i="1"/>
  <c r="O267" i="1"/>
  <c r="O230" i="1"/>
  <c r="O229" i="1"/>
  <c r="O227" i="1"/>
  <c r="O226" i="1"/>
  <c r="O224" i="1"/>
  <c r="O174" i="1"/>
  <c r="O173" i="1"/>
  <c r="O138" i="1"/>
  <c r="O104" i="1"/>
  <c r="O290" i="1"/>
  <c r="O288" i="1"/>
  <c r="O287" i="1"/>
  <c r="O231" i="1"/>
  <c r="O151" i="1"/>
  <c r="O148" i="1"/>
  <c r="O146" i="1"/>
  <c r="O145" i="1"/>
  <c r="O143" i="1"/>
  <c r="O142" i="1"/>
  <c r="O140" i="1"/>
  <c r="O139" i="1"/>
  <c r="O137" i="1"/>
  <c r="O135" i="1"/>
  <c r="O134" i="1"/>
  <c r="O132" i="1"/>
  <c r="O131" i="1"/>
  <c r="O130" i="1"/>
  <c r="O128" i="1"/>
  <c r="O127" i="1"/>
  <c r="O118" i="1"/>
  <c r="O115" i="1"/>
  <c r="O112" i="1"/>
  <c r="O311" i="1"/>
  <c r="O310" i="1"/>
  <c r="O296" i="1"/>
  <c r="O295" i="1"/>
  <c r="O294" i="1"/>
  <c r="O293" i="1"/>
  <c r="O292" i="1"/>
  <c r="O291" i="1"/>
  <c r="O285" i="1"/>
  <c r="O284" i="1"/>
  <c r="O283" i="1"/>
  <c r="O282" i="1"/>
  <c r="O280" i="1"/>
  <c r="O181" i="1"/>
  <c r="O325" i="1"/>
  <c r="O70"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328" i="1"/>
  <c r="O327" i="1"/>
  <c r="O304" i="1"/>
  <c r="O228" i="1"/>
  <c r="O182" i="1"/>
  <c r="O72" i="1"/>
  <c r="O71" i="1"/>
  <c r="O44" i="1"/>
  <c r="O43" i="1"/>
  <c r="O315" i="1"/>
  <c r="O314" i="1"/>
  <c r="O312" i="1"/>
  <c r="O309" i="1"/>
  <c r="O308" i="1"/>
  <c r="O307" i="1"/>
  <c r="O306" i="1"/>
  <c r="O305" i="1"/>
  <c r="O303" i="1"/>
  <c r="O302" i="1"/>
  <c r="O301" i="1"/>
  <c r="O300" i="1"/>
  <c r="O299" i="1"/>
  <c r="O298" i="1"/>
  <c r="O297" i="1"/>
  <c r="O279" i="1"/>
  <c r="O278"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0" i="1"/>
  <c r="O179" i="1"/>
  <c r="O178" i="1"/>
  <c r="O177" i="1"/>
  <c r="O176" i="1"/>
  <c r="O175" i="1"/>
  <c r="O172" i="1"/>
  <c r="O171" i="1"/>
  <c r="O170" i="1"/>
  <c r="O169" i="1"/>
  <c r="O168" i="1"/>
  <c r="O167" i="1"/>
  <c r="O166" i="1"/>
  <c r="O165" i="1"/>
  <c r="O164" i="1"/>
  <c r="O163" i="1"/>
  <c r="O162" i="1"/>
  <c r="O161" i="1"/>
  <c r="O160" i="1"/>
  <c r="O159" i="1"/>
  <c r="O158" i="1"/>
  <c r="O157" i="1"/>
  <c r="O156" i="1"/>
  <c r="O155" i="1"/>
  <c r="O154" i="1"/>
  <c r="O152" i="1"/>
  <c r="O125" i="1"/>
  <c r="O123" i="1"/>
  <c r="O122" i="1"/>
  <c r="O120" i="1"/>
  <c r="O119" i="1"/>
  <c r="O116" i="1"/>
  <c r="O113" i="1"/>
  <c r="O110" i="1"/>
  <c r="O108" i="1"/>
  <c r="O107" i="1"/>
  <c r="O105" i="1"/>
  <c r="O102"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69" i="1"/>
  <c r="O68" i="1"/>
  <c r="O67" i="1"/>
  <c r="O66" i="1"/>
  <c r="O65" i="1"/>
  <c r="O64" i="1"/>
  <c r="O63" i="1"/>
  <c r="O62" i="1"/>
  <c r="O61" i="1"/>
  <c r="O60" i="1"/>
  <c r="O59" i="1"/>
  <c r="O58" i="1"/>
  <c r="O57" i="1"/>
  <c r="O56" i="1"/>
  <c r="O55" i="1"/>
  <c r="O54" i="1"/>
  <c r="O53" i="1"/>
  <c r="O52" i="1"/>
  <c r="O51" i="1"/>
  <c r="O50" i="1"/>
  <c r="O49" i="1"/>
  <c r="O48" i="1"/>
  <c r="O47" i="1"/>
  <c r="O46" i="1"/>
  <c r="O45" i="1"/>
  <c r="O42" i="1"/>
  <c r="O41" i="1"/>
  <c r="O40" i="1"/>
  <c r="O39" i="1"/>
  <c r="O38" i="1"/>
  <c r="O37" i="1"/>
  <c r="O36" i="1"/>
  <c r="O35" i="1"/>
  <c r="O447" i="1" l="1"/>
</calcChain>
</file>

<file path=xl/sharedStrings.xml><?xml version="1.0" encoding="utf-8"?>
<sst xmlns="http://schemas.openxmlformats.org/spreadsheetml/2006/main" count="3132" uniqueCount="554">
  <si>
    <t>Judeţ</t>
  </si>
  <si>
    <t>Unitatea administrativ – teritorială</t>
  </si>
  <si>
    <t>Tarla</t>
  </si>
  <si>
    <t>Numar titlu de proprietate</t>
  </si>
  <si>
    <t>Număr carte funciară</t>
  </si>
  <si>
    <t>Categoria de folosinţa</t>
  </si>
  <si>
    <t>Extravilan / Intravilan</t>
  </si>
  <si>
    <t>REGHIN</t>
  </si>
  <si>
    <t>1954/29</t>
  </si>
  <si>
    <t>-</t>
  </si>
  <si>
    <t>EXTRAVILAN</t>
  </si>
  <si>
    <t>HALATIU MARIN</t>
  </si>
  <si>
    <t>1954/28</t>
  </si>
  <si>
    <t>SZABO ELISABETA</t>
  </si>
  <si>
    <t>1954/27</t>
  </si>
  <si>
    <t>1954/4</t>
  </si>
  <si>
    <t>1954/7</t>
  </si>
  <si>
    <t>1954/10</t>
  </si>
  <si>
    <t>1954/6</t>
  </si>
  <si>
    <t>1954/23</t>
  </si>
  <si>
    <t>ILYES ARANKA</t>
  </si>
  <si>
    <t>1954/22</t>
  </si>
  <si>
    <t>1954/21</t>
  </si>
  <si>
    <t>UJLAKI SANDOR</t>
  </si>
  <si>
    <t>1954/20</t>
  </si>
  <si>
    <t>1954/17</t>
  </si>
  <si>
    <t>1954/8</t>
  </si>
  <si>
    <t>SZOCS ROZALIA</t>
  </si>
  <si>
    <t>1954/2</t>
  </si>
  <si>
    <t>1954/5</t>
  </si>
  <si>
    <t>TONCEAN SILVIU DANILA</t>
  </si>
  <si>
    <t>ARABIL</t>
  </si>
  <si>
    <t>MOICA SILVIU-ALEXANDRU</t>
  </si>
  <si>
    <t>1278/11</t>
  </si>
  <si>
    <t>MARIS  IULIANA</t>
  </si>
  <si>
    <t>1278/12</t>
  </si>
  <si>
    <t>TODORAN DAVID OVIDIU,TODORAN LAURA</t>
  </si>
  <si>
    <t>1278/2/16</t>
  </si>
  <si>
    <t>PATAKI ISTVAN</t>
  </si>
  <si>
    <t>1278/9</t>
  </si>
  <si>
    <t>GYORFI ANNAMARIA</t>
  </si>
  <si>
    <t>1278/8</t>
  </si>
  <si>
    <t>1278/7</t>
  </si>
  <si>
    <t>PASUNE</t>
  </si>
  <si>
    <t>BUCIN ROZALIA</t>
  </si>
  <si>
    <t>1113/3</t>
  </si>
  <si>
    <t>KOVACS ANDREI</t>
  </si>
  <si>
    <t>1113/4</t>
  </si>
  <si>
    <t>1113/5</t>
  </si>
  <si>
    <t>1113/6</t>
  </si>
  <si>
    <t>1113/7</t>
  </si>
  <si>
    <t>BORSOS CATALINA</t>
  </si>
  <si>
    <t>1113/8</t>
  </si>
  <si>
    <t>BOLOGH FRANCISC</t>
  </si>
  <si>
    <t>1113/9</t>
  </si>
  <si>
    <t>1108/5</t>
  </si>
  <si>
    <t>DEMETER VIORICA</t>
  </si>
  <si>
    <t>1108/4</t>
  </si>
  <si>
    <t>MARGINEAN MARIA</t>
  </si>
  <si>
    <t>1066/1/1</t>
  </si>
  <si>
    <t>1066/1/8</t>
  </si>
  <si>
    <t>COVESDI NICOLAE</t>
  </si>
  <si>
    <t>1066/1/9</t>
  </si>
  <si>
    <t>1066/10</t>
  </si>
  <si>
    <t>1066/1/11</t>
  </si>
  <si>
    <t>1052/1</t>
  </si>
  <si>
    <t>BALLA IOSIF</t>
  </si>
  <si>
    <t>1056/6</t>
  </si>
  <si>
    <t>MOLNAR MARIA</t>
  </si>
  <si>
    <t>1056/4</t>
  </si>
  <si>
    <t>1056/3</t>
  </si>
  <si>
    <t>1056/2</t>
  </si>
  <si>
    <t>BARTA IANOS</t>
  </si>
  <si>
    <t>1056/1</t>
  </si>
  <si>
    <t>1057/3</t>
  </si>
  <si>
    <t>1057/5</t>
  </si>
  <si>
    <t>FILPISAN GHEORGHE</t>
  </si>
  <si>
    <t>1057/6</t>
  </si>
  <si>
    <t>1057/7</t>
  </si>
  <si>
    <t>901/1</t>
  </si>
  <si>
    <t>903/2</t>
  </si>
  <si>
    <t>904/1</t>
  </si>
  <si>
    <t>904/2</t>
  </si>
  <si>
    <t>904/3</t>
  </si>
  <si>
    <t>NONEA ALEXANDRU</t>
  </si>
  <si>
    <t>904/5/1</t>
  </si>
  <si>
    <t>BUTIURCA CATALINA</t>
  </si>
  <si>
    <t>904/6</t>
  </si>
  <si>
    <t>904/7</t>
  </si>
  <si>
    <t>GYORFI IOAN</t>
  </si>
  <si>
    <t>904/8</t>
  </si>
  <si>
    <t>1114/2</t>
  </si>
  <si>
    <t>904/14</t>
  </si>
  <si>
    <t>904/16</t>
  </si>
  <si>
    <t>KELEMEN ANA</t>
  </si>
  <si>
    <t>BUTI MARIA</t>
  </si>
  <si>
    <t>904/11</t>
  </si>
  <si>
    <t>801/3</t>
  </si>
  <si>
    <t>906/1</t>
  </si>
  <si>
    <t>906/2</t>
  </si>
  <si>
    <t>BIRO IOSIF</t>
  </si>
  <si>
    <t>864/25</t>
  </si>
  <si>
    <t>864/24</t>
  </si>
  <si>
    <t>864/23</t>
  </si>
  <si>
    <t>864/21</t>
  </si>
  <si>
    <t>VAIDA IOAN</t>
  </si>
  <si>
    <t>864/20</t>
  </si>
  <si>
    <t>MURAR MARIA</t>
  </si>
  <si>
    <t>864/19</t>
  </si>
  <si>
    <t>864/18</t>
  </si>
  <si>
    <t>SCHOFFER MARIA</t>
  </si>
  <si>
    <t>864/17</t>
  </si>
  <si>
    <t>CRETI EMMA</t>
  </si>
  <si>
    <t>864/16</t>
  </si>
  <si>
    <t>864/15</t>
  </si>
  <si>
    <t>DUMITRAS ERZSEBET</t>
  </si>
  <si>
    <t>864/14</t>
  </si>
  <si>
    <t>INTRAVILAN</t>
  </si>
  <si>
    <t>ROMAN MARIA</t>
  </si>
  <si>
    <t>864/12</t>
  </si>
  <si>
    <t>864/11</t>
  </si>
  <si>
    <t>CENGERI ROZALIA</t>
  </si>
  <si>
    <t>864/10</t>
  </si>
  <si>
    <t>MOZES VIORICA</t>
  </si>
  <si>
    <t>860/3</t>
  </si>
  <si>
    <t>860/4</t>
  </si>
  <si>
    <t>860/5</t>
  </si>
  <si>
    <t>860/6</t>
  </si>
  <si>
    <t>860/8</t>
  </si>
  <si>
    <t>860/9</t>
  </si>
  <si>
    <t>860/10</t>
  </si>
  <si>
    <t>815/5 817/4</t>
  </si>
  <si>
    <t>815/17/1/1</t>
  </si>
  <si>
    <t>815/17</t>
  </si>
  <si>
    <t>815/16</t>
  </si>
  <si>
    <t>815/15, 817/11</t>
  </si>
  <si>
    <t>815/13</t>
  </si>
  <si>
    <t>815/12, 817/8</t>
  </si>
  <si>
    <t>817/7</t>
  </si>
  <si>
    <t>851/3, 851/5, 851/4</t>
  </si>
  <si>
    <t>VASU RAUL-FLORIN</t>
  </si>
  <si>
    <t>850, 851/1, 850, 851/1, 851/1</t>
  </si>
  <si>
    <t>CAPUSAN LAURENTIU MARCEL</t>
  </si>
  <si>
    <t>625/7</t>
  </si>
  <si>
    <t>625/6</t>
  </si>
  <si>
    <t>623/7</t>
  </si>
  <si>
    <t>623/6</t>
  </si>
  <si>
    <t>623/5</t>
  </si>
  <si>
    <t>623/4</t>
  </si>
  <si>
    <t>621/6</t>
  </si>
  <si>
    <t>621/5</t>
  </si>
  <si>
    <t>621/4</t>
  </si>
  <si>
    <t>620/4</t>
  </si>
  <si>
    <t>CASVEAN CRISTIANA-MARIA</t>
  </si>
  <si>
    <t>OLTEAN TIBERIU</t>
  </si>
  <si>
    <t>617/1/1</t>
  </si>
  <si>
    <t>SZABO HORATIU</t>
  </si>
  <si>
    <t>617/1/2</t>
  </si>
  <si>
    <t>620/5</t>
  </si>
  <si>
    <t>620/6</t>
  </si>
  <si>
    <t>620/7</t>
  </si>
  <si>
    <t>NEPRODUCTIV</t>
  </si>
  <si>
    <t>903/1</t>
  </si>
  <si>
    <t>VARTIC IOSIF</t>
  </si>
  <si>
    <t>407/31/1</t>
  </si>
  <si>
    <t>LUCACI VICTOR</t>
  </si>
  <si>
    <t>407/12</t>
  </si>
  <si>
    <t>BUGA IOAN</t>
  </si>
  <si>
    <t>407/23</t>
  </si>
  <si>
    <t>COSTEA MIHAI</t>
  </si>
  <si>
    <t>407/16</t>
  </si>
  <si>
    <t>CHELEMEN ALEXANDRU</t>
  </si>
  <si>
    <t>407/52</t>
  </si>
  <si>
    <t>TRUTA EMANUIL</t>
  </si>
  <si>
    <t>407/30</t>
  </si>
  <si>
    <t>GHEORGHE ZAHARIE</t>
  </si>
  <si>
    <t>407/41</t>
  </si>
  <si>
    <t>RUS MARIA</t>
  </si>
  <si>
    <t>407/19</t>
  </si>
  <si>
    <t>POP VICTORIA</t>
  </si>
  <si>
    <t>407/47</t>
  </si>
  <si>
    <t>HARSAN ZAHARIE</t>
  </si>
  <si>
    <t>407/27</t>
  </si>
  <si>
    <t>BUCIN MARIA</t>
  </si>
  <si>
    <t>407/51</t>
  </si>
  <si>
    <t>AMBRUS ZAHARIE</t>
  </si>
  <si>
    <t>407/42</t>
  </si>
  <si>
    <t>407/53</t>
  </si>
  <si>
    <t>407/54</t>
  </si>
  <si>
    <t>407/25</t>
  </si>
  <si>
    <t>407/37</t>
  </si>
  <si>
    <t>LACATUS CAROLINA</t>
  </si>
  <si>
    <t>407/33</t>
  </si>
  <si>
    <t>407/29</t>
  </si>
  <si>
    <t>AMBRUS VALER</t>
  </si>
  <si>
    <t>407/36</t>
  </si>
  <si>
    <t>407/21</t>
  </si>
  <si>
    <t>PADUREAN MIHAI</t>
  </si>
  <si>
    <t>407/5</t>
  </si>
  <si>
    <t>407/57</t>
  </si>
  <si>
    <t>407/10</t>
  </si>
  <si>
    <t>PADUREAN ANA FLORINA</t>
  </si>
  <si>
    <t>407/24</t>
  </si>
  <si>
    <t>407/35/1</t>
  </si>
  <si>
    <t>407/34/1</t>
  </si>
  <si>
    <t>411/28</t>
  </si>
  <si>
    <t>411/26</t>
  </si>
  <si>
    <t>CUIESDEAN PETRU, CUIESDEAN CALIN, CUIESDEAN IOAN, CUIESDEAN LETITIA</t>
  </si>
  <si>
    <t>565/1/2/2, 566/1/2/2</t>
  </si>
  <si>
    <t>CURTI CONSTRUCTII</t>
  </si>
  <si>
    <t>559/1</t>
  </si>
  <si>
    <t>NAGY FLOAREA</t>
  </si>
  <si>
    <t>719/2/1/100</t>
  </si>
  <si>
    <t>559/2,559/3</t>
  </si>
  <si>
    <t>559/2/1</t>
  </si>
  <si>
    <t>559/2/2</t>
  </si>
  <si>
    <t>POP PETRU</t>
  </si>
  <si>
    <t>559/2/3</t>
  </si>
  <si>
    <t>559/2/4</t>
  </si>
  <si>
    <t>SALAGEAN OCTAVIAN</t>
  </si>
  <si>
    <t>CSIKI LETITIA</t>
  </si>
  <si>
    <t>MOLDOVAN NASTASIA</t>
  </si>
  <si>
    <t>422/47</t>
  </si>
  <si>
    <t>FOLA FINICA</t>
  </si>
  <si>
    <t>422/46</t>
  </si>
  <si>
    <t>422/44</t>
  </si>
  <si>
    <t>SUCIU FLOAREA</t>
  </si>
  <si>
    <t>422/43</t>
  </si>
  <si>
    <t>CHIRTES ILEANA</t>
  </si>
  <si>
    <t>422/42</t>
  </si>
  <si>
    <t>ZUGA ANA</t>
  </si>
  <si>
    <t>426/22</t>
  </si>
  <si>
    <t>CHIRTES IOAN</t>
  </si>
  <si>
    <t>426/21</t>
  </si>
  <si>
    <t>MOLDOVAN MARIA</t>
  </si>
  <si>
    <t>426/19</t>
  </si>
  <si>
    <t>426/18</t>
  </si>
  <si>
    <t>PESCARUS PETRU</t>
  </si>
  <si>
    <t>OLTEAN CHIRIL</t>
  </si>
  <si>
    <t>426/16</t>
  </si>
  <si>
    <t>426/15</t>
  </si>
  <si>
    <t>SERBANATI VASILE</t>
  </si>
  <si>
    <t>438/5</t>
  </si>
  <si>
    <t>CHERECHES FINICA</t>
  </si>
  <si>
    <t>438/9</t>
  </si>
  <si>
    <t>MOLDOVAN IOAN</t>
  </si>
  <si>
    <t>428/4</t>
  </si>
  <si>
    <t>SERBANUT NICOLAIE</t>
  </si>
  <si>
    <t>438/18</t>
  </si>
  <si>
    <t>LUCACI MARIA</t>
  </si>
  <si>
    <t>438/48</t>
  </si>
  <si>
    <t>LUCACI ADALBERT</t>
  </si>
  <si>
    <t>434/47</t>
  </si>
  <si>
    <t>PREDA IRINA</t>
  </si>
  <si>
    <t>434/39</t>
  </si>
  <si>
    <t>GRAMA LETITIA, GRAMA VIORICA</t>
  </si>
  <si>
    <t>434/37</t>
  </si>
  <si>
    <t>SERBANUT CATALINA</t>
  </si>
  <si>
    <t>434/33</t>
  </si>
  <si>
    <t>434/32</t>
  </si>
  <si>
    <t>ANGHEL DUMITRU</t>
  </si>
  <si>
    <t>438/1</t>
  </si>
  <si>
    <t>438/1/1</t>
  </si>
  <si>
    <t>445/1</t>
  </si>
  <si>
    <t>445/173</t>
  </si>
  <si>
    <t>CHIOREAN ILIE</t>
  </si>
  <si>
    <t>445/174</t>
  </si>
  <si>
    <t>BOGDAN ILIE</t>
  </si>
  <si>
    <t>445/176</t>
  </si>
  <si>
    <t>445/176/1</t>
  </si>
  <si>
    <t>GEORGICA IOAN</t>
  </si>
  <si>
    <t>445/176/2</t>
  </si>
  <si>
    <t>445/177</t>
  </si>
  <si>
    <t>VITA NICOLAE</t>
  </si>
  <si>
    <t>589/1</t>
  </si>
  <si>
    <t>MOLDOVAN ALEXANDRU, MOLDOVAN IOAN, MOLDOVAN MIHAI, MOLDOVAN LENUTA, MOLDOVAN DRAGOMIR, MOLDOVAN MIRCEA</t>
  </si>
  <si>
    <t>518/6, 517/2</t>
  </si>
  <si>
    <t>BACIU EMIL, BACIU ALEXANDRU, BACIU EMIL, BACIU FLOAREA</t>
  </si>
  <si>
    <t>518/5</t>
  </si>
  <si>
    <t>LICA FLORIN ILIE, LICA CRISTINA</t>
  </si>
  <si>
    <t>584/2</t>
  </si>
  <si>
    <t>1278/12/1</t>
  </si>
  <si>
    <t>1278/2/16/1</t>
  </si>
  <si>
    <t>1118/1/1</t>
  </si>
  <si>
    <t>1113/2</t>
  </si>
  <si>
    <t>1108/5/1</t>
  </si>
  <si>
    <t>1052/1/1</t>
  </si>
  <si>
    <t>904/9</t>
  </si>
  <si>
    <t>1108/4/1</t>
  </si>
  <si>
    <t>DRUM</t>
  </si>
  <si>
    <t>559/2/1/3</t>
  </si>
  <si>
    <t>451/2</t>
  </si>
  <si>
    <t>511/2</t>
  </si>
  <si>
    <t>BLAGA VIRGIL</t>
  </si>
  <si>
    <t>Număr cadastral/ Nr, topo</t>
  </si>
  <si>
    <t>PETELEA</t>
  </si>
  <si>
    <t>- </t>
  </si>
  <si>
    <t> -</t>
  </si>
  <si>
    <t xml:space="preserve">MOLDOVAN MARIA              </t>
  </si>
  <si>
    <t>VIE</t>
  </si>
  <si>
    <t>MOLDOVAN BIANCA</t>
  </si>
  <si>
    <t>CURTI- CONSTRUCTII</t>
  </si>
  <si>
    <t>SUCUTURDEAN DAN</t>
  </si>
  <si>
    <t>COSTEA NICOLAE, COSTEA OLGA MARIA</t>
  </si>
  <si>
    <t>MATEI DUMITRU, MATEI MARIA</t>
  </si>
  <si>
    <t>NAGY S. MIHAI IOAN, NAGY I. IOANA, NAGY S. STEFAN, NAGY S. PETRU, FULOP S. ANA</t>
  </si>
  <si>
    <t>38/6</t>
  </si>
  <si>
    <t>LABANCZ IOAN</t>
  </si>
  <si>
    <t>OPREA ILEANA</t>
  </si>
  <si>
    <t>NICULESCU Gh. IOAN</t>
  </si>
  <si>
    <t>40/1</t>
  </si>
  <si>
    <t>MOLDOVAN GH. MARIA, SUCIU I. GABRIELA, MERA I. NICOLAE, MERA I. VIOREL</t>
  </si>
  <si>
    <t>58/4, 60</t>
  </si>
  <si>
    <t>CHIN S. IOAN</t>
  </si>
  <si>
    <t>62/20</t>
  </si>
  <si>
    <t>CHIN G. EUGENIA, RAD I. MARIA, BILANCA I. SILVIA</t>
  </si>
  <si>
    <t>62/20/2</t>
  </si>
  <si>
    <t>LATES G. GORITA</t>
  </si>
  <si>
    <t>62/21</t>
  </si>
  <si>
    <t>62/22</t>
  </si>
  <si>
    <t>MOLDOVAN GH. VALENTINA, FLUERAS GH. MARIOARA</t>
  </si>
  <si>
    <t>62/23</t>
  </si>
  <si>
    <t>CAPUSAN LAURENTIU MARCEL, CAPUSAN MONICA</t>
  </si>
  <si>
    <t>VERESS E. MAGDALENA</t>
  </si>
  <si>
    <t>110/3</t>
  </si>
  <si>
    <t>MOLDOVAN VASILE-DRAGOMIR</t>
  </si>
  <si>
    <t>110/2</t>
  </si>
  <si>
    <t>NEGRUT V. VASILE</t>
  </si>
  <si>
    <t>111/2110/1 </t>
  </si>
  <si>
    <t>BUTIU D. DAN FLORIN</t>
  </si>
  <si>
    <t>111/1</t>
  </si>
  <si>
    <t>OPREA ECATERINA</t>
  </si>
  <si>
    <t>113/15</t>
  </si>
  <si>
    <t>OPREA V. IULIAN</t>
  </si>
  <si>
    <t>113/14</t>
  </si>
  <si>
    <t>GRAMA V. MARIA</t>
  </si>
  <si>
    <t>113/13</t>
  </si>
  <si>
    <t>MOLDOVAN E. EMANOIL</t>
  </si>
  <si>
    <t>113/12</t>
  </si>
  <si>
    <t>113/11</t>
  </si>
  <si>
    <t>113/10</t>
  </si>
  <si>
    <t>STANCIU ANCUTA, BUCIN CLAUDIU-DUMITRU, BUCIN DORINA, BUCIN CRISTIAN CALIN, BUCIN ALEXANDRA</t>
  </si>
  <si>
    <t>113/9</t>
  </si>
  <si>
    <t>GRAMA IACOB, GRAMA MARIA</t>
  </si>
  <si>
    <t>113/8</t>
  </si>
  <si>
    <t>GRAMA MARIA, GRAMA IACOB</t>
  </si>
  <si>
    <t>113/7</t>
  </si>
  <si>
    <t>BOTOS I. IOAN, BOTOS MIRELA, GRAMA VIAN GHEORGHE, GRAMA EMILIA</t>
  </si>
  <si>
    <t>113/6</t>
  </si>
  <si>
    <t>COTA IOAN, COTA MARIA</t>
  </si>
  <si>
    <t>POP C. ZAHARIE</t>
  </si>
  <si>
    <t>113/4</t>
  </si>
  <si>
    <t xml:space="preserve">INTRAVILAN </t>
  </si>
  <si>
    <t>GRAMA S. IOAN</t>
  </si>
  <si>
    <t>113/3</t>
  </si>
  <si>
    <t>GRAMA D. MARIA</t>
  </si>
  <si>
    <t>113/1</t>
  </si>
  <si>
    <t>CHIRTES MARIOARA</t>
  </si>
  <si>
    <t>NEAGU ADRIAN, NEAGU LUMINITA</t>
  </si>
  <si>
    <t>MOLDOVAN MARIA, MOLDOVAN ROMAN</t>
  </si>
  <si>
    <t>TINTAR AUGUSTIN</t>
  </si>
  <si>
    <t>SOLOVASTRU</t>
  </si>
  <si>
    <t>BIRIS PAUL-CRISTIAN, BIRIS MARIAN-COSMIN</t>
  </si>
  <si>
    <t>707/2</t>
  </si>
  <si>
    <t>PINTICAN CALIN OVIDIU, PINTICAN LILIANA</t>
  </si>
  <si>
    <t>707/1</t>
  </si>
  <si>
    <t>POP D. SILVIA</t>
  </si>
  <si>
    <t>701/1/2</t>
  </si>
  <si>
    <t>DANC IOAN</t>
  </si>
  <si>
    <t>707/1/1</t>
  </si>
  <si>
    <t>VASILE C. AUREL, VASILE C. MARIA, VASILE C. FELICIA, VASILE C. ANA, VASILE C. EUGENIA, VASILE I. GHEORGHE</t>
  </si>
  <si>
    <t>702/1</t>
  </si>
  <si>
    <t>SUCIU ELENA ANGELA, SUCIU OVIDIU MIHAI, SUCIU MONICA MIHAELA</t>
  </si>
  <si>
    <t>703/4</t>
  </si>
  <si>
    <t>BACIU A. EMIL, BACIU A. ALEXANDRU, BACIU I. EMIL, BACIU I. FLOAREA</t>
  </si>
  <si>
    <t>726/2</t>
  </si>
  <si>
    <t>BACIU V. MARIA</t>
  </si>
  <si>
    <t>726/10</t>
  </si>
  <si>
    <t>CATINEAN I. PETRU</t>
  </si>
  <si>
    <t>726/9</t>
  </si>
  <si>
    <t>NOTAR M. IOAN</t>
  </si>
  <si>
    <t>726/1</t>
  </si>
  <si>
    <t>701/1/1</t>
  </si>
  <si>
    <t>ANCA V. MIHAI-IULIU, OLTEAN S. IOAN, CHIRTES S. VOICA</t>
  </si>
  <si>
    <t>701/10</t>
  </si>
  <si>
    <t>CHERECHES M. SILVIA</t>
  </si>
  <si>
    <t>737/11</t>
  </si>
  <si>
    <t>BANGA I. CHIOREAN EMIL</t>
  </si>
  <si>
    <t>701/12</t>
  </si>
  <si>
    <t>BOGDAN P. PAVEL</t>
  </si>
  <si>
    <t>694/13</t>
  </si>
  <si>
    <t>CHIOREAN D. OLIVIA</t>
  </si>
  <si>
    <t>737/14</t>
  </si>
  <si>
    <t>OLTEAN T. PAVEL</t>
  </si>
  <si>
    <t>694/17</t>
  </si>
  <si>
    <t>PESCARUS I. IOANA</t>
  </si>
  <si>
    <t>737/4</t>
  </si>
  <si>
    <t>CHERECHES M. ILEANA</t>
  </si>
  <si>
    <t>737/5</t>
  </si>
  <si>
    <t>MOLDOVAN T. IOAN</t>
  </si>
  <si>
    <t>737/15</t>
  </si>
  <si>
    <t>TOTAL</t>
  </si>
  <si>
    <t>Supraf. totală teren (mp)</t>
  </si>
  <si>
    <t>SUSENI</t>
  </si>
  <si>
    <t>FARCAS NICOLAE, FARCAS ELISABETA</t>
  </si>
  <si>
    <t>CRACIUN FLOARE</t>
  </si>
  <si>
    <t>BLOJ IOAN, BLOJ ALINA-IOANA, BLOJ CRISTIAN-ALIN, BLOJ CRISTINA-MONICA</t>
  </si>
  <si>
    <t>72/2</t>
  </si>
  <si>
    <t>CSUKA ISTVAN, CSUKA BEATRICE-PALMA</t>
  </si>
  <si>
    <t>825/7, 826/4</t>
  </si>
  <si>
    <t>CENGHER IOAN, CENGHER EUGENIA</t>
  </si>
  <si>
    <t>826/1</t>
  </si>
  <si>
    <t>414/6/1, 414/a/6/1, 415/6/1, 415/a/6/1</t>
  </si>
  <si>
    <t>TONCEAN IOSIF</t>
  </si>
  <si>
    <t>824/3</t>
  </si>
  <si>
    <t xml:space="preserve">EXTRAVILAN  </t>
  </si>
  <si>
    <t>CHIRTES DUMITRU-ILARION</t>
  </si>
  <si>
    <t>417/a/6/1/2/1/1/2,</t>
  </si>
  <si>
    <t>119/1/1/2</t>
  </si>
  <si>
    <t>417/6/1/1/2, 417/5/1/1/2,</t>
  </si>
  <si>
    <t>417/a/5/1/1/2</t>
  </si>
  <si>
    <t>119/1/2/4</t>
  </si>
  <si>
    <t>417/6/1/2/4, 417/5/1/2/4,</t>
  </si>
  <si>
    <t>417/a/5/1/2/4</t>
  </si>
  <si>
    <t>BLOJ CRISTIAN-MARCEL, BLOJ SVETLANA</t>
  </si>
  <si>
    <t>417/a/6/1/2/1/2/1,</t>
  </si>
  <si>
    <t>119/1/2/1</t>
  </si>
  <si>
    <t>417/6/1/2/1, 417/5/1/2/1,</t>
  </si>
  <si>
    <t>417/a/5/1/2/1</t>
  </si>
  <si>
    <t>COVACIU ALEXANDRU</t>
  </si>
  <si>
    <t>824/5</t>
  </si>
  <si>
    <t>DEMETER IULIANA, DEMETER SANDOR, KOSZTAN FRANCISC, DEMETER IOSIF</t>
  </si>
  <si>
    <t>824/11</t>
  </si>
  <si>
    <t>ADORJANI CRISTINA-MARIA</t>
  </si>
  <si>
    <t>Anexa nr. 2</t>
  </si>
  <si>
    <t>Nr. crt.</t>
  </si>
  <si>
    <t>Suprafaţa de expropriat construcţii            (mp) / (m)</t>
  </si>
  <si>
    <t>Depozit agregate SC = 438 mp</t>
  </si>
  <si>
    <t>Batal bitum      SC = 109 mp</t>
  </si>
  <si>
    <t>Batal bitum       SC = 183 mp</t>
  </si>
  <si>
    <t xml:space="preserve">                                                                                                                                                                                                                                                                                                                                                                                                                                                                                                                                                       LISTA 
cuprinzând imobilele proprietate privată supuse exproprierii care constituie coridorul de expropriere al lucrării de utilitate publică de interes naţional “Varianta de ocolire a municipiului Reghin", aflate pe raza localităților Reghin, Suseni, Solovăstru și Petelea din județul Mureș, proprietarii sau deținătorii acestora, precum şi sumele individuale aferente despăgubirilor </t>
  </si>
  <si>
    <t>Nume şi prenume proprietar/ deţinator imbil</t>
  </si>
  <si>
    <t>Parcelă</t>
  </si>
  <si>
    <t>MUREȘ</t>
  </si>
  <si>
    <t>NISTOR VICTOR-IOAN, NISTOR SILVIA</t>
  </si>
  <si>
    <t>HALATIU MARIN, HALATIU DANIELA</t>
  </si>
  <si>
    <t>KALCSAR MARIA, KOVACS ANDREI, FARKAS ARPAD, VITUS  SUSANA, RACZ  PAL, KOVACS  GYULA</t>
  </si>
  <si>
    <t>KURCSI ARPAD, FARKAS GEZA, CSATLAS MARIA, SZABADAS IULIU, SZABADAS ROZA, KALCSAR ALEXANDRU, NAGY ANDRAS, DEAK ARPAD</t>
  </si>
  <si>
    <t>CREMENE AUREL, CREMENE AUGUSTIN</t>
  </si>
  <si>
    <t>SZABO RAVECA, PAP GIZELLA</t>
  </si>
  <si>
    <t>BEKE  MARIA, ARNANDOF ERZSEBET</t>
  </si>
  <si>
    <t>MOLDOVAN ALEXANDRU, ORBAN FRANCISC</t>
  </si>
  <si>
    <t>RACZ IOAN, RACZ FRANCISC, RACZ MARIA</t>
  </si>
  <si>
    <t>ILYES ILEANA, SZABO SANDOR</t>
  </si>
  <si>
    <t>UJLAKI ATTILA, NAGY EVA, KALCSAR MARIA, SZASZ FRANCISC, BIRO MARIA</t>
  </si>
  <si>
    <t>ORMENISAN MARIA, ORMENISAN DUMITRU ZAHARIE</t>
  </si>
  <si>
    <t>ORMENISAN DUMITRU ZAHARIE, ORMENISAN MARIA</t>
  </si>
  <si>
    <t>VALEAN POMPEI, VALEAN MARIA</t>
  </si>
  <si>
    <t>SULEA CALIN-MARIUS, SULEA LIDIA-MARIA, POP EUGEN, POP SIMONA-LAURA</t>
  </si>
  <si>
    <t>POP EUGEN, POP SIMONA-LAURA, SULEA CALIN-MARIUS, SULEA LIDIA-MARIA</t>
  </si>
  <si>
    <t>ICHIM ALEXANDRU, SZANTO ANA, HON MARIA, ICHIM IOAN, NEAMTU CATALINA</t>
  </si>
  <si>
    <t>KELEMEN LUDOVIC, KELEMEN ANA, KOVACS IULIANA</t>
  </si>
  <si>
    <t>FILPISAN ALEXANDRU, FILPISAN IOAN</t>
  </si>
  <si>
    <t>FILPISAN TIBERIU, ALDEA  ANA</t>
  </si>
  <si>
    <t>TRUTA ANA, CRISAN IOAN</t>
  </si>
  <si>
    <t>OBREJA ILEANA, TINTAR EMIL, TINTAR AUREL, TINTAR VASILE</t>
  </si>
  <si>
    <t>KOCSIS ANA, BECZE ILEANA</t>
  </si>
  <si>
    <t>NAGY IANOS, NAGY GHEORGHE, FERENCZ VIORICA</t>
  </si>
  <si>
    <t>KOVACS ANDRAS, KOVACS DEZIDERIU</t>
  </si>
  <si>
    <t>KELEMEN GHEORGHE, KELEMEN MARIA, MOLNAR MARIA, MOLNAR PETRU</t>
  </si>
  <si>
    <t>OPREA RADU, OPREA EMILIA</t>
  </si>
  <si>
    <t>OLTEAN ANNA, BUTIU MARIA</t>
  </si>
  <si>
    <t>MOLNAR IOAN, MOLNAR NICOLAE</t>
  </si>
  <si>
    <t>CUESDEAN ALEXANDRU, MOLDOVAN CATALINA, KOVESDI ANA</t>
  </si>
  <si>
    <t>BAROTI LUDOVIC, GYORFI EDIT</t>
  </si>
  <si>
    <t>NEAMTU IOAN, IOANCIA ANA, FILPISAN ELEONORA, MOLNAR ALEXANDRU, MOLNAR PETRU</t>
  </si>
  <si>
    <t>KELEMEN LUDOVIC, KELEMENANA, KELEMEN IULIANA</t>
  </si>
  <si>
    <t>CUIESDEAN CALIN, COVESDI LETITIA, CUIESDEAN IOAN, CUIESDEAN PETRU</t>
  </si>
  <si>
    <t>OLTEAN ANNA, MOLDOVAN MARIA, MOLNAR SUSANA, FILPISAN PETRU, FILPISAN ELVIRA, SZASZ CATALINA</t>
  </si>
  <si>
    <t>TARNAVEAN ALEXANDRU, TARNAVEAN AUGUSTIN, TARNAVEAN NICOLAIE, TARNAVEAN IOAN, TURCU MARIA</t>
  </si>
  <si>
    <t>GEIGER GROUP ROMÂNIA S.R.L.</t>
  </si>
  <si>
    <t>SCHOFFER ANDREI, SCHOFFER ANTON, SCHOFFER MARIA</t>
  </si>
  <si>
    <t>BULAUCA NADIA GABRIELA, PILCA GABRIEL-IOAN</t>
  </si>
  <si>
    <t>ERCSEI IOAN, ZSEIKI MARGARET, ERCSEI FRANCISC</t>
  </si>
  <si>
    <t>GRAMA MIHALY-LEVENTE, MOLDOVAN ANGELA KRISZTINA</t>
  </si>
  <si>
    <t>ILYES ALEXANDRU, ILYES MIHALY, PAPP ILDIKO, SIMON IREN</t>
  </si>
  <si>
    <t>GRAMA MARIOARA-RAFILA-DORINA, ITRATE EUGENIA, DANCAU LUCIA-RODICA, MAN DINA, MAN CLAUDIA FLORINA, UNGUR LUCIA DINA, MAN NICOLAE LUCIAN</t>
  </si>
  <si>
    <t>MOISE MARIOARA, DRAGOMIR STELUTA ANA</t>
  </si>
  <si>
    <t>KISS FRANCISC, KIS SANDOR, PAPAI ANA-MARIA</t>
  </si>
  <si>
    <t>FARCAS VASILE, FARCAS MARIA</t>
  </si>
  <si>
    <t>BUCUR ARPAD, BUCUR IOAN</t>
  </si>
  <si>
    <t>MURAR GHEORGHE, MURAR ILIE, MURAR ALEXANDRU, HARSAN MARIA</t>
  </si>
  <si>
    <t>MURAR GHEORGHE, MURAR ILIE, MURAR ALEXANDRU</t>
  </si>
  <si>
    <t>MOLDOVAN IOAN, MOLDOVAN VASILE, LUCA LUCRETIA, CINADI MARIA</t>
  </si>
  <si>
    <t>HARSAN IOAN, STOIAN ADRIANA</t>
  </si>
  <si>
    <t>SUCIU FLOAREA, SUCIU ADRIANA TATIANA, SUCIU MIRCEA</t>
  </si>
  <si>
    <t>DAN CONSTANTIN, DAN FLOAREA NICULINA</t>
  </si>
  <si>
    <t>RUS IONELA-ADRIANA, RUS MIHAI LUCIAN</t>
  </si>
  <si>
    <t>ICHIM EUGEN, IORDANESCU IRINA</t>
  </si>
  <si>
    <t>GALACZI FLORENTINA, MARCUS-IONEL</t>
  </si>
  <si>
    <t>KASTAMONU ROMÂNIA S.A.</t>
  </si>
  <si>
    <t>S.C. DRUMURI ȘI PODURI MUREȘ S.R.L.</t>
  </si>
  <si>
    <t>OLTEAN ANA-ANGELA, COOS ADALBERT-ANDREI, VULTUR ROMUL, COOS VIORICA, ILEA SMARANDA-LILIANA, COOS BRANDUSA-VIORICA, COOS VASILE, COOS KASPER OCTAVIAN, BOGDAN VASILE</t>
  </si>
  <si>
    <t>CURTA IOSIF, CURTA ADELA</t>
  </si>
  <si>
    <t>LAZAR SERGIU, LAZAR ILEANA, MARINESCU CALIN, MARINESCU CORINA-MONICA</t>
  </si>
  <si>
    <t>LUCA IOAN, LUCA IOANA</t>
  </si>
  <si>
    <t>FRANDES MARIA, PESCARUS DORINA, IACOB SAVETA</t>
  </si>
  <si>
    <t>POP VASILE-MIREL, POP ANCUTA-CONSTANTINELA</t>
  </si>
  <si>
    <t>PESCARUS IONEL, PESCARUS CRACIUN, OLTEAN MARIA, CHIRTES PAULINA</t>
  </si>
  <si>
    <t>ANTI LETITIA, ANTI MARIOARA, ANTI IOANA</t>
  </si>
  <si>
    <t>BOGDAN AUREL, BOGDAN VASILE</t>
  </si>
  <si>
    <t>CADAR NICOLAE, CADAR EMILIA</t>
  </si>
  <si>
    <t>BOGDAN IOAN, BOGDAN ILIE, BOGDAN NICOLAIE, BOGDAN PAULINA, BOGDAN EMIL, BOGDAN ANA, BOGDAN FLOAREA, BOGDAN PAVEL, MOLDOVAN IOAN, MOLDOVAN FLOAREA, MOLDOVAN DOINA</t>
  </si>
  <si>
    <t>RUSU ILDIKO-GIZELA, RUSU IOAN DORIN</t>
  </si>
  <si>
    <t>GEORGICA SILVIA, BOGDAN ILIE</t>
  </si>
  <si>
    <t>CHIRTES PETRU, CHIRTES EMIL, CHIRTES VIORICA</t>
  </si>
  <si>
    <t>BLAGA VIRGIL, MOLDOVAN RAMONA FLORINA, MOLDOVAN MARIUS, RAITA MIHAI VASILE, ZDARIE VALER EMIL, LOBONT CLAUDIA NATALIA, CEUSAN CLAUDIU MARIUS, CEUSAN CRISTINA AURELIA, KISS IOSIF ATTILA, KISS ANCUTA CARMEN, MINDRU IOAN RAZVAN, MINDRU RAMONA GIANINA, TRUTA CIPRIAN VASILE, TRUTA MARIA NICOLETA, BOTOS CLAUDIU NICOLAE, BOTOS ADELA EMILIA, MARIAN MARCEL NICOLAE, MARIAN GABRIELA MARIA, ZDARIE VALER EMIL, ZDARIE CLAUDIA NATALIA, FARCAS NICOLAE, FARCAS ELISABETA</t>
  </si>
  <si>
    <t>MARIAN MARCEL NICOLAE, MARIAN GABRIELA-MARIA</t>
  </si>
  <si>
    <t>BOTOS CLAUDIU-NICOLAE, BOTOS ADELA EMILIA</t>
  </si>
  <si>
    <t>S.C. REICHON S.R.L.</t>
  </si>
  <si>
    <t>S.C. AGRI TERENURI S.A.</t>
  </si>
  <si>
    <t>FÂNEAȚĂ</t>
  </si>
  <si>
    <t>CURȚI- CONSTRUCȚII</t>
  </si>
  <si>
    <t>LIVADĂ</t>
  </si>
  <si>
    <t>CURȚI CONSTRUCȚII</t>
  </si>
  <si>
    <t>1257/ REGHIN</t>
  </si>
  <si>
    <t>RAD I. ALEXANDRU, RAD IRINA, RAD IOSIF</t>
  </si>
  <si>
    <t>S.C. UNI YTECH ELECTRO MONTAJ S.R.L.</t>
  </si>
  <si>
    <t>S.C. AUTODOMUS S.A.</t>
  </si>
  <si>
    <t>S.C. GEIGER GROUP ROMÂNIA S.R.L.</t>
  </si>
  <si>
    <t>S.C. GEIGER GROUP ROMÂNIA S.R.L..</t>
  </si>
  <si>
    <t>S.C.  MAVIPROD S.R.L.</t>
  </si>
  <si>
    <t>S.C. MAVIPROD S.R.L.</t>
  </si>
  <si>
    <t>S.C. ROCREDIT IFN S.A.</t>
  </si>
  <si>
    <t>S.C. EXEN METAL S.R.L.</t>
  </si>
  <si>
    <t>S.C. LOGISTICS ALTAS E PLUS A S.R.L., S.C. METAL-EXPERT S.R.L.</t>
  </si>
  <si>
    <t>PAROHIA ROMANO-CATOLICA REGHIN - DOMENIUL PRIVAT</t>
  </si>
  <si>
    <t>S.C. "LOGISTICS ATLAS E PLUS A" S.R.L.</t>
  </si>
  <si>
    <t>MUNICIPIUL REGHIN *)</t>
  </si>
  <si>
    <t>MUNICIPIUL REGHIN - DOMENIUL PRIVAT</t>
  </si>
  <si>
    <t>ZDARIE VALER EMIL, LOBONT CLAUDIA-NATALIA</t>
  </si>
  <si>
    <t>ZDARIE VALER EMIL, ZDARIE CLAUDIA-NATALIA</t>
  </si>
  <si>
    <t>COMUNA PETELEA *)</t>
  </si>
  <si>
    <t>COMUNA SOLOVASTRU *)</t>
  </si>
  <si>
    <t>417/a/6/1/2/1/2/4</t>
  </si>
  <si>
    <t>417/a/6/1/2/1/2/1</t>
  </si>
  <si>
    <t>Valoarea de despăgubire conform Legii nr. 255/2010             (lei)</t>
  </si>
  <si>
    <t>PĂȘUNE</t>
  </si>
  <si>
    <t>MOLDOVAN MARIA, S.C. ARKAS S.R.L.</t>
  </si>
  <si>
    <t>MOLDOVAN MARIA,  S.C.  ARKAS S.R.L.</t>
  </si>
  <si>
    <t>Notă: *)  Pentru pozițiile nr. crt. 196, 216, 225, 251, 253, 254, 255, 256, 257, 259, 260, 262, 263, 264, 265, 266, 302, 303 și 432 unde titularul dreptului de proprietate este unitatea - administrativ - teritorială, terenurile în cauză sunt la dispoziția comisiilor de fond funciar, astfel cum reiese din evidențele unităților administrativ-teritoriale.</t>
  </si>
  <si>
    <t xml:space="preserve"> FÂNEAȚĂ</t>
  </si>
  <si>
    <t>Suprafaţa de  expropriat teren(mp)</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</si>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</sst>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_-;\-* #,##0_-;_-* &quot;-&quot;??_-;_-@_-"/>
  </numFmts>
  <fonts count="7" x14ac:knownFonts="1">
    <font>
      <sz val="11"/>
      <color theme="1"/>
      <name val="Calibri"/>
      <family val="2"/>
      <scheme val="minor"/>
    </font>
    <font>
      <sz val="11"/>
      <color theme="1"/>
      <name val="Calibri"/>
      <family val="2"/>
      <scheme val="minor"/>
    </font>
    <font>
      <sz val="10"/>
      <color theme="1"/>
      <name val="Times New Roman"/>
      <family val="1"/>
    </font>
    <font>
      <sz val="10"/>
      <color rgb="FF000000"/>
      <name val="Times New Roman"/>
      <family val="1"/>
    </font>
    <font>
      <b/>
      <sz val="11"/>
      <color theme="1"/>
      <name val="Times New Roman"/>
      <family val="1"/>
    </font>
    <font>
      <b/>
      <sz val="10"/>
      <color theme="1"/>
      <name val="Times New Roman"/>
      <family val="1"/>
    </font>
    <font>
      <b/>
      <sz val="10"/>
      <color theme="4"/>
      <name val="Times New Roman"/>
      <family val="1"/>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xf numFmtId="0" fontId="2" fillId="0" borderId="0" xfId="0" applyFont="1"/>
    <xf numFmtId="164" fontId="2" fillId="0" borderId="0" xfId="0" applyNumberFormat="1" applyFont="1"/>
    <xf numFmtId="0" fontId="2" fillId="0" borderId="1" xfId="0" applyFont="1" applyBorder="1"/>
    <xf numFmtId="0" fontId="2" fillId="0" borderId="0" xfId="0" applyFont="1" applyAlignment="1">
      <alignment wrapText="1"/>
    </xf>
    <xf numFmtId="164" fontId="2" fillId="2" borderId="1" xfId="1" applyFont="1" applyFill="1" applyBorder="1" applyAlignment="1">
      <alignment vertical="center" wrapText="1"/>
    </xf>
    <xf numFmtId="164" fontId="2" fillId="2" borderId="2" xfId="1" applyFont="1" applyFill="1" applyBorder="1" applyAlignment="1">
      <alignment wrapText="1"/>
    </xf>
    <xf numFmtId="164" fontId="2" fillId="2" borderId="0" xfId="0" applyNumberFormat="1" applyFont="1" applyFill="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3" borderId="0" xfId="0" applyFont="1" applyFill="1"/>
    <xf numFmtId="164" fontId="2" fillId="0" borderId="0" xfId="1" applyFont="1"/>
    <xf numFmtId="0" fontId="2" fillId="2" borderId="2" xfId="0" applyFont="1" applyFill="1" applyBorder="1" applyAlignment="1">
      <alignment horizontal="center" vertical="center" wrapText="1"/>
    </xf>
    <xf numFmtId="164" fontId="2" fillId="2" borderId="1" xfId="1" applyFont="1" applyFill="1" applyBorder="1" applyAlignment="1">
      <alignment horizontal="center" vertical="center" wrapText="1"/>
    </xf>
    <xf numFmtId="164" fontId="2" fillId="2" borderId="2" xfId="1" applyFont="1" applyFill="1" applyBorder="1" applyAlignment="1">
      <alignment horizontal="center" vertical="center" wrapText="1"/>
    </xf>
    <xf numFmtId="0" fontId="2" fillId="2" borderId="0" xfId="0" applyFont="1" applyFill="1"/>
    <xf numFmtId="2" fontId="2" fillId="2" borderId="1" xfId="1" applyNumberFormat="1" applyFont="1" applyFill="1" applyBorder="1" applyAlignment="1">
      <alignment horizontal="center" vertical="center" wrapText="1"/>
    </xf>
    <xf numFmtId="164" fontId="2" fillId="2" borderId="1" xfId="1" applyFont="1" applyFill="1" applyBorder="1"/>
    <xf numFmtId="164" fontId="2" fillId="2" borderId="1" xfId="1" applyFont="1" applyFill="1" applyBorder="1" applyAlignment="1">
      <alignment horizontal="left" wrapText="1"/>
    </xf>
    <xf numFmtId="0" fontId="3" fillId="2" borderId="1" xfId="0" applyFont="1" applyFill="1" applyBorder="1" applyAlignment="1">
      <alignment horizontal="left" vertical="center" wrapText="1"/>
    </xf>
    <xf numFmtId="164" fontId="2" fillId="2" borderId="0" xfId="0" applyNumberFormat="1" applyFont="1" applyFill="1"/>
    <xf numFmtId="164" fontId="2" fillId="2" borderId="0" xfId="1" applyFont="1" applyFill="1"/>
    <xf numFmtId="164" fontId="5" fillId="0" borderId="1" xfId="0" applyNumberFormat="1" applyFont="1" applyBorder="1"/>
    <xf numFmtId="165" fontId="5" fillId="0" borderId="1" xfId="0" applyNumberFormat="1" applyFont="1" applyBorder="1"/>
    <xf numFmtId="0" fontId="2" fillId="0" borderId="0" xfId="0" applyFont="1" applyAlignment="1">
      <alignment horizontal="center" wrapText="1"/>
    </xf>
    <xf numFmtId="0" fontId="2" fillId="0" borderId="0" xfId="0" applyFont="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3" fillId="2" borderId="1" xfId="0" applyFont="1" applyFill="1" applyBorder="1" applyAlignment="1">
      <alignment horizontal="left" vertical="center" wrapText="1"/>
    </xf>
    <xf numFmtId="164" fontId="2" fillId="2" borderId="1" xfId="1" applyFont="1" applyFill="1" applyBorder="1" applyAlignment="1">
      <alignment horizontal="center" vertical="center" wrapText="1"/>
    </xf>
    <xf numFmtId="164" fontId="2" fillId="0" borderId="1" xfId="1" applyFont="1" applyBorder="1" applyAlignment="1">
      <alignment horizontal="center" vertical="center" wrapText="1"/>
    </xf>
    <xf numFmtId="164" fontId="2" fillId="2" borderId="2" xfId="1" applyFont="1" applyFill="1" applyBorder="1" applyAlignment="1">
      <alignment horizontal="left" wrapText="1"/>
    </xf>
    <xf numFmtId="164" fontId="2" fillId="0" borderId="3" xfId="1" applyFont="1" applyBorder="1" applyAlignment="1">
      <alignment horizontal="left" wrapText="1"/>
    </xf>
    <xf numFmtId="164" fontId="2" fillId="2" borderId="4" xfId="1" applyFont="1" applyFill="1" applyBorder="1" applyAlignment="1">
      <alignment horizontal="left" wrapText="1"/>
    </xf>
    <xf numFmtId="164" fontId="2" fillId="2" borderId="3" xfId="1" applyFont="1" applyFill="1" applyBorder="1" applyAlignment="1">
      <alignment horizontal="left" wrapText="1"/>
    </xf>
    <xf numFmtId="0" fontId="6"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449"/>
  <sheetViews>
    <sheetView tabSelected="1" view="pageLayout" zoomScaleNormal="100" zoomScaleSheetLayoutView="100" workbookViewId="0">
      <selection activeCell="A3" sqref="A3:O3"/>
    </sheetView>
  </sheetViews>
  <sheetFormatPr defaultColWidth="9.109375" defaultRowHeight="13.2" x14ac:dyDescent="0.25"/>
  <cols>
    <col min="1" max="1" width="6.5546875" style="4" customWidth="1"/>
    <col min="2" max="2" width="7.44140625" style="4" customWidth="1"/>
    <col min="3" max="3" width="14.6640625" style="4" customWidth="1"/>
    <col min="4" max="4" width="33.109375" style="4" customWidth="1"/>
    <col min="5" max="5" width="8.6640625" style="4" customWidth="1"/>
    <col min="6" max="6" width="11.6640625" style="4" customWidth="1"/>
    <col min="7" max="7" width="9.109375" style="4" customWidth="1"/>
    <col min="8" max="8" width="9.44140625" style="4" customWidth="1"/>
    <col min="9" max="9" width="8.6640625" style="4" customWidth="1"/>
    <col min="10" max="10" width="13.33203125" style="4" customWidth="1"/>
    <col min="11" max="11" width="13" style="4" customWidth="1"/>
    <col min="12" max="12" width="8.5546875" style="4" customWidth="1"/>
    <col min="13" max="13" width="14.33203125" style="4" customWidth="1"/>
    <col min="14" max="14" width="14.109375" style="4" customWidth="1"/>
    <col min="15" max="15" width="18.33203125" style="4" customWidth="1"/>
    <col min="16" max="16" width="16.44140625" style="4" customWidth="1"/>
    <col min="17" max="17" width="18.33203125" style="4" customWidth="1"/>
    <col min="18" max="16384" width="9.109375" style="4"/>
  </cols>
  <sheetData>
    <row r="1" spans="1:15" x14ac:dyDescent="0.25">
      <c r="A1" s="46" t="s">
        <v>553</v>
      </c>
    </row>
    <row r="2" spans="1:15" ht="15" customHeight="1" x14ac:dyDescent="0.25">
      <c r="N2" s="3" t="s">
        <v>434</v>
      </c>
    </row>
    <row r="3" spans="1:15" ht="78.75" customHeight="1" x14ac:dyDescent="0.25">
      <c r="A3" s="33" t="s">
        <v>440</v>
      </c>
      <c r="B3" s="34"/>
      <c r="C3" s="34"/>
      <c r="D3" s="34"/>
      <c r="E3" s="34"/>
      <c r="F3" s="34"/>
      <c r="G3" s="34"/>
      <c r="H3" s="34"/>
      <c r="I3" s="34"/>
      <c r="J3" s="34"/>
      <c r="K3" s="34"/>
      <c r="L3" s="34"/>
      <c r="M3" s="34"/>
      <c r="N3" s="34"/>
      <c r="O3" s="34"/>
    </row>
    <row r="4" spans="1:15" ht="75.75" customHeight="1" x14ac:dyDescent="0.25">
      <c r="A4" s="1" t="s">
        <v>435</v>
      </c>
      <c r="B4" s="1" t="s">
        <v>0</v>
      </c>
      <c r="C4" s="1" t="s">
        <v>1</v>
      </c>
      <c r="D4" s="1" t="s">
        <v>441</v>
      </c>
      <c r="E4" s="1" t="s">
        <v>2</v>
      </c>
      <c r="F4" s="1" t="s">
        <v>442</v>
      </c>
      <c r="G4" s="1" t="s">
        <v>294</v>
      </c>
      <c r="H4" s="1" t="s">
        <v>3</v>
      </c>
      <c r="I4" s="1" t="s">
        <v>4</v>
      </c>
      <c r="J4" s="1" t="s">
        <v>5</v>
      </c>
      <c r="K4" s="1" t="s">
        <v>6</v>
      </c>
      <c r="L4" s="1" t="s">
        <v>402</v>
      </c>
      <c r="M4" s="11" t="s">
        <v>552</v>
      </c>
      <c r="N4" s="1" t="s">
        <v>436</v>
      </c>
      <c r="O4" s="1" t="s">
        <v>546</v>
      </c>
    </row>
    <row r="5" spans="1:15" ht="12.75" customHeight="1" x14ac:dyDescent="0.25">
      <c r="A5" s="11">
        <v>0</v>
      </c>
      <c r="B5" s="11">
        <v>1</v>
      </c>
      <c r="C5" s="11">
        <v>2</v>
      </c>
      <c r="D5" s="11">
        <v>3</v>
      </c>
      <c r="E5" s="11">
        <v>4</v>
      </c>
      <c r="F5" s="11">
        <v>5</v>
      </c>
      <c r="G5" s="11">
        <v>6</v>
      </c>
      <c r="H5" s="11">
        <v>7</v>
      </c>
      <c r="I5" s="11">
        <v>8</v>
      </c>
      <c r="J5" s="11">
        <v>9</v>
      </c>
      <c r="K5" s="11">
        <v>10</v>
      </c>
      <c r="L5" s="11">
        <v>11</v>
      </c>
      <c r="M5" s="11">
        <v>12</v>
      </c>
      <c r="N5" s="11">
        <v>13</v>
      </c>
      <c r="O5" s="11">
        <v>14</v>
      </c>
    </row>
    <row r="6" spans="1:15" ht="26.4" x14ac:dyDescent="0.25">
      <c r="A6" s="11">
        <v>1</v>
      </c>
      <c r="B6" s="11" t="s">
        <v>443</v>
      </c>
      <c r="C6" s="11" t="s">
        <v>7</v>
      </c>
      <c r="D6" s="11" t="s">
        <v>444</v>
      </c>
      <c r="E6" s="11">
        <v>64</v>
      </c>
      <c r="F6" s="11" t="s">
        <v>8</v>
      </c>
      <c r="G6" s="11">
        <v>55550</v>
      </c>
      <c r="H6" s="11" t="s">
        <v>9</v>
      </c>
      <c r="I6" s="11">
        <v>55550</v>
      </c>
      <c r="J6" s="11" t="s">
        <v>523</v>
      </c>
      <c r="K6" s="11" t="s">
        <v>10</v>
      </c>
      <c r="L6" s="11">
        <v>5296</v>
      </c>
      <c r="M6" s="16">
        <v>130</v>
      </c>
      <c r="N6" s="11" t="s">
        <v>9</v>
      </c>
      <c r="O6" s="16">
        <f>6*M6</f>
        <v>780</v>
      </c>
    </row>
    <row r="7" spans="1:15" x14ac:dyDescent="0.25">
      <c r="A7" s="11">
        <v>2</v>
      </c>
      <c r="B7" s="11" t="s">
        <v>443</v>
      </c>
      <c r="C7" s="11" t="s">
        <v>7</v>
      </c>
      <c r="D7" s="11" t="s">
        <v>445</v>
      </c>
      <c r="E7" s="11">
        <v>64</v>
      </c>
      <c r="F7" s="11" t="s">
        <v>8</v>
      </c>
      <c r="G7" s="11">
        <v>55549</v>
      </c>
      <c r="H7" s="11" t="s">
        <v>9</v>
      </c>
      <c r="I7" s="11">
        <v>55549</v>
      </c>
      <c r="J7" s="11" t="s">
        <v>523</v>
      </c>
      <c r="K7" s="11" t="s">
        <v>10</v>
      </c>
      <c r="L7" s="11">
        <v>5294</v>
      </c>
      <c r="M7" s="16">
        <v>650</v>
      </c>
      <c r="N7" s="11" t="s">
        <v>9</v>
      </c>
      <c r="O7" s="16">
        <f t="shared" ref="O7:O34" si="0">6*M7</f>
        <v>3900</v>
      </c>
    </row>
    <row r="8" spans="1:15" ht="20.25" customHeight="1" x14ac:dyDescent="0.25">
      <c r="A8" s="11">
        <v>3</v>
      </c>
      <c r="B8" s="11" t="s">
        <v>443</v>
      </c>
      <c r="C8" s="11" t="s">
        <v>7</v>
      </c>
      <c r="D8" s="11" t="s">
        <v>11</v>
      </c>
      <c r="E8" s="11">
        <v>64</v>
      </c>
      <c r="F8" s="11" t="s">
        <v>12</v>
      </c>
      <c r="G8" s="11">
        <v>52579</v>
      </c>
      <c r="H8" s="11" t="s">
        <v>9</v>
      </c>
      <c r="I8" s="11">
        <v>52579</v>
      </c>
      <c r="J8" s="11" t="s">
        <v>523</v>
      </c>
      <c r="K8" s="11" t="s">
        <v>10</v>
      </c>
      <c r="L8" s="11">
        <v>2900</v>
      </c>
      <c r="M8" s="16">
        <v>648</v>
      </c>
      <c r="N8" s="11" t="s">
        <v>9</v>
      </c>
      <c r="O8" s="16">
        <f t="shared" si="0"/>
        <v>3888</v>
      </c>
    </row>
    <row r="9" spans="1:15" ht="18" customHeight="1" x14ac:dyDescent="0.25">
      <c r="A9" s="11">
        <v>4</v>
      </c>
      <c r="B9" s="11" t="s">
        <v>443</v>
      </c>
      <c r="C9" s="11" t="s">
        <v>7</v>
      </c>
      <c r="D9" s="11" t="s">
        <v>13</v>
      </c>
      <c r="E9" s="11">
        <v>64</v>
      </c>
      <c r="F9" s="11" t="s">
        <v>14</v>
      </c>
      <c r="G9" s="11">
        <v>55999</v>
      </c>
      <c r="H9" s="11" t="s">
        <v>9</v>
      </c>
      <c r="I9" s="11">
        <v>55999</v>
      </c>
      <c r="J9" s="11" t="s">
        <v>523</v>
      </c>
      <c r="K9" s="11" t="s">
        <v>10</v>
      </c>
      <c r="L9" s="11">
        <v>3800</v>
      </c>
      <c r="M9" s="16">
        <v>1123</v>
      </c>
      <c r="N9" s="11" t="s">
        <v>9</v>
      </c>
      <c r="O9" s="16">
        <f t="shared" si="0"/>
        <v>6738</v>
      </c>
    </row>
    <row r="10" spans="1:15" ht="59.25" customHeight="1" x14ac:dyDescent="0.25">
      <c r="A10" s="11">
        <v>5</v>
      </c>
      <c r="B10" s="11" t="s">
        <v>443</v>
      </c>
      <c r="C10" s="11" t="s">
        <v>7</v>
      </c>
      <c r="D10" s="11" t="s">
        <v>446</v>
      </c>
      <c r="E10" s="11">
        <v>64</v>
      </c>
      <c r="F10" s="11" t="s">
        <v>15</v>
      </c>
      <c r="G10" s="11">
        <v>59476</v>
      </c>
      <c r="H10" s="11" t="s">
        <v>9</v>
      </c>
      <c r="I10" s="11">
        <v>59476</v>
      </c>
      <c r="J10" s="11" t="s">
        <v>523</v>
      </c>
      <c r="K10" s="11" t="s">
        <v>10</v>
      </c>
      <c r="L10" s="11">
        <v>4400</v>
      </c>
      <c r="M10" s="16">
        <v>1390</v>
      </c>
      <c r="N10" s="11" t="s">
        <v>9</v>
      </c>
      <c r="O10" s="16">
        <f t="shared" si="0"/>
        <v>8340</v>
      </c>
    </row>
    <row r="11" spans="1:15" ht="70.5" customHeight="1" x14ac:dyDescent="0.25">
      <c r="A11" s="11">
        <v>6</v>
      </c>
      <c r="B11" s="11" t="s">
        <v>443</v>
      </c>
      <c r="C11" s="11" t="s">
        <v>7</v>
      </c>
      <c r="D11" s="11" t="s">
        <v>447</v>
      </c>
      <c r="E11" s="11">
        <v>64</v>
      </c>
      <c r="F11" s="11" t="s">
        <v>16</v>
      </c>
      <c r="G11" s="11">
        <v>63049</v>
      </c>
      <c r="H11" s="11" t="s">
        <v>9</v>
      </c>
      <c r="I11" s="11">
        <v>63049</v>
      </c>
      <c r="J11" s="11" t="s">
        <v>523</v>
      </c>
      <c r="K11" s="11" t="s">
        <v>10</v>
      </c>
      <c r="L11" s="11">
        <v>2900</v>
      </c>
      <c r="M11" s="16">
        <v>226</v>
      </c>
      <c r="N11" s="11" t="s">
        <v>9</v>
      </c>
      <c r="O11" s="16">
        <f t="shared" si="0"/>
        <v>1356</v>
      </c>
    </row>
    <row r="12" spans="1:15" ht="69" customHeight="1" x14ac:dyDescent="0.25">
      <c r="A12" s="11">
        <v>7</v>
      </c>
      <c r="B12" s="11" t="s">
        <v>443</v>
      </c>
      <c r="C12" s="11" t="s">
        <v>7</v>
      </c>
      <c r="D12" s="11" t="s">
        <v>447</v>
      </c>
      <c r="E12" s="11">
        <v>64</v>
      </c>
      <c r="F12" s="11" t="s">
        <v>16</v>
      </c>
      <c r="G12" s="11">
        <v>63049</v>
      </c>
      <c r="H12" s="11" t="s">
        <v>9</v>
      </c>
      <c r="I12" s="11">
        <v>63049</v>
      </c>
      <c r="J12" s="11" t="s">
        <v>523</v>
      </c>
      <c r="K12" s="11" t="s">
        <v>10</v>
      </c>
      <c r="L12" s="11">
        <v>2900</v>
      </c>
      <c r="M12" s="16">
        <v>600</v>
      </c>
      <c r="N12" s="11" t="s">
        <v>9</v>
      </c>
      <c r="O12" s="16">
        <f t="shared" si="0"/>
        <v>3600</v>
      </c>
    </row>
    <row r="13" spans="1:15" ht="26.4" x14ac:dyDescent="0.25">
      <c r="A13" s="11">
        <v>8</v>
      </c>
      <c r="B13" s="11" t="s">
        <v>443</v>
      </c>
      <c r="C13" s="11" t="s">
        <v>7</v>
      </c>
      <c r="D13" s="11" t="s">
        <v>448</v>
      </c>
      <c r="E13" s="11">
        <v>64</v>
      </c>
      <c r="F13" s="11" t="s">
        <v>17</v>
      </c>
      <c r="G13" s="11">
        <v>63050</v>
      </c>
      <c r="H13" s="11" t="s">
        <v>9</v>
      </c>
      <c r="I13" s="11">
        <v>63050</v>
      </c>
      <c r="J13" s="11" t="s">
        <v>523</v>
      </c>
      <c r="K13" s="11" t="s">
        <v>10</v>
      </c>
      <c r="L13" s="11">
        <v>18200</v>
      </c>
      <c r="M13" s="16">
        <v>1127</v>
      </c>
      <c r="N13" s="11" t="s">
        <v>9</v>
      </c>
      <c r="O13" s="16">
        <f t="shared" si="0"/>
        <v>6762</v>
      </c>
    </row>
    <row r="14" spans="1:15" ht="26.4" x14ac:dyDescent="0.25">
      <c r="A14" s="11">
        <v>9</v>
      </c>
      <c r="B14" s="11" t="s">
        <v>443</v>
      </c>
      <c r="C14" s="11" t="s">
        <v>7</v>
      </c>
      <c r="D14" s="11" t="s">
        <v>448</v>
      </c>
      <c r="E14" s="11">
        <v>64</v>
      </c>
      <c r="F14" s="11" t="s">
        <v>17</v>
      </c>
      <c r="G14" s="11">
        <v>63050</v>
      </c>
      <c r="H14" s="11" t="s">
        <v>9</v>
      </c>
      <c r="I14" s="11">
        <v>63050</v>
      </c>
      <c r="J14" s="11" t="s">
        <v>523</v>
      </c>
      <c r="K14" s="11" t="s">
        <v>10</v>
      </c>
      <c r="L14" s="11">
        <v>18200</v>
      </c>
      <c r="M14" s="16">
        <v>3255</v>
      </c>
      <c r="N14" s="11" t="s">
        <v>9</v>
      </c>
      <c r="O14" s="16">
        <f t="shared" si="0"/>
        <v>19530</v>
      </c>
    </row>
    <row r="15" spans="1:15" ht="26.4" x14ac:dyDescent="0.25">
      <c r="A15" s="11">
        <v>10</v>
      </c>
      <c r="B15" s="11" t="s">
        <v>443</v>
      </c>
      <c r="C15" s="11" t="s">
        <v>7</v>
      </c>
      <c r="D15" s="11" t="s">
        <v>450</v>
      </c>
      <c r="E15" s="11">
        <v>64</v>
      </c>
      <c r="F15" s="11" t="s">
        <v>18</v>
      </c>
      <c r="G15" s="11">
        <v>59402</v>
      </c>
      <c r="H15" s="11" t="s">
        <v>9</v>
      </c>
      <c r="I15" s="11">
        <v>59402</v>
      </c>
      <c r="J15" s="11" t="s">
        <v>523</v>
      </c>
      <c r="K15" s="11" t="s">
        <v>10</v>
      </c>
      <c r="L15" s="11">
        <v>2900</v>
      </c>
      <c r="M15" s="16">
        <v>433</v>
      </c>
      <c r="N15" s="11" t="s">
        <v>9</v>
      </c>
      <c r="O15" s="16">
        <f t="shared" si="0"/>
        <v>2598</v>
      </c>
    </row>
    <row r="16" spans="1:15" ht="21" customHeight="1" x14ac:dyDescent="0.25">
      <c r="A16" s="11">
        <v>11</v>
      </c>
      <c r="B16" s="11" t="s">
        <v>443</v>
      </c>
      <c r="C16" s="11" t="s">
        <v>7</v>
      </c>
      <c r="D16" s="11" t="s">
        <v>449</v>
      </c>
      <c r="E16" s="11">
        <v>64</v>
      </c>
      <c r="F16" s="11" t="s">
        <v>19</v>
      </c>
      <c r="G16" s="11">
        <v>63051</v>
      </c>
      <c r="H16" s="11" t="s">
        <v>9</v>
      </c>
      <c r="I16" s="11">
        <v>63051</v>
      </c>
      <c r="J16" s="11" t="s">
        <v>523</v>
      </c>
      <c r="K16" s="11" t="s">
        <v>10</v>
      </c>
      <c r="L16" s="11">
        <v>5800</v>
      </c>
      <c r="M16" s="16">
        <v>814</v>
      </c>
      <c r="N16" s="11" t="s">
        <v>9</v>
      </c>
      <c r="O16" s="16">
        <f t="shared" si="0"/>
        <v>4884</v>
      </c>
    </row>
    <row r="17" spans="1:15" ht="23.25" customHeight="1" x14ac:dyDescent="0.25">
      <c r="A17" s="11">
        <v>12</v>
      </c>
      <c r="B17" s="11" t="s">
        <v>443</v>
      </c>
      <c r="C17" s="11" t="s">
        <v>7</v>
      </c>
      <c r="D17" s="11" t="s">
        <v>20</v>
      </c>
      <c r="E17" s="11">
        <v>64</v>
      </c>
      <c r="F17" s="11" t="s">
        <v>21</v>
      </c>
      <c r="G17" s="11">
        <v>63052</v>
      </c>
      <c r="H17" s="11" t="s">
        <v>9</v>
      </c>
      <c r="I17" s="11">
        <v>63052</v>
      </c>
      <c r="J17" s="11" t="s">
        <v>523</v>
      </c>
      <c r="K17" s="11" t="s">
        <v>10</v>
      </c>
      <c r="L17" s="11">
        <v>5800</v>
      </c>
      <c r="M17" s="16">
        <v>760</v>
      </c>
      <c r="N17" s="11" t="s">
        <v>9</v>
      </c>
      <c r="O17" s="16">
        <f t="shared" si="0"/>
        <v>4560</v>
      </c>
    </row>
    <row r="18" spans="1:15" ht="26.4" x14ac:dyDescent="0.25">
      <c r="A18" s="11">
        <v>13</v>
      </c>
      <c r="B18" s="11" t="s">
        <v>443</v>
      </c>
      <c r="C18" s="11" t="s">
        <v>7</v>
      </c>
      <c r="D18" s="11" t="s">
        <v>451</v>
      </c>
      <c r="E18" s="11">
        <v>64</v>
      </c>
      <c r="F18" s="11" t="s">
        <v>22</v>
      </c>
      <c r="G18" s="11">
        <v>63053</v>
      </c>
      <c r="H18" s="11" t="s">
        <v>9</v>
      </c>
      <c r="I18" s="11">
        <v>63053</v>
      </c>
      <c r="J18" s="11" t="s">
        <v>523</v>
      </c>
      <c r="K18" s="11" t="s">
        <v>10</v>
      </c>
      <c r="L18" s="11">
        <v>1200</v>
      </c>
      <c r="M18" s="16">
        <v>151</v>
      </c>
      <c r="N18" s="11" t="s">
        <v>9</v>
      </c>
      <c r="O18" s="16">
        <f t="shared" si="0"/>
        <v>906</v>
      </c>
    </row>
    <row r="19" spans="1:15" ht="22.5" customHeight="1" x14ac:dyDescent="0.25">
      <c r="A19" s="11">
        <v>14</v>
      </c>
      <c r="B19" s="11" t="s">
        <v>443</v>
      </c>
      <c r="C19" s="11" t="s">
        <v>7</v>
      </c>
      <c r="D19" s="11" t="s">
        <v>23</v>
      </c>
      <c r="E19" s="11">
        <v>64</v>
      </c>
      <c r="F19" s="11" t="s">
        <v>24</v>
      </c>
      <c r="G19" s="11">
        <v>63054</v>
      </c>
      <c r="H19" s="11" t="s">
        <v>9</v>
      </c>
      <c r="I19" s="11">
        <v>63054</v>
      </c>
      <c r="J19" s="11" t="s">
        <v>523</v>
      </c>
      <c r="K19" s="11" t="s">
        <v>10</v>
      </c>
      <c r="L19" s="11">
        <v>7500</v>
      </c>
      <c r="M19" s="16">
        <v>901</v>
      </c>
      <c r="N19" s="11" t="s">
        <v>9</v>
      </c>
      <c r="O19" s="16">
        <f t="shared" si="0"/>
        <v>5406</v>
      </c>
    </row>
    <row r="20" spans="1:15" ht="26.4" x14ac:dyDescent="0.25">
      <c r="A20" s="11">
        <v>15</v>
      </c>
      <c r="B20" s="11" t="s">
        <v>443</v>
      </c>
      <c r="C20" s="11" t="s">
        <v>7</v>
      </c>
      <c r="D20" s="11" t="s">
        <v>452</v>
      </c>
      <c r="E20" s="11">
        <v>64</v>
      </c>
      <c r="F20" s="11" t="s">
        <v>25</v>
      </c>
      <c r="G20" s="11">
        <v>63055</v>
      </c>
      <c r="H20" s="11" t="s">
        <v>9</v>
      </c>
      <c r="I20" s="11">
        <v>63055</v>
      </c>
      <c r="J20" s="11" t="s">
        <v>523</v>
      </c>
      <c r="K20" s="11" t="s">
        <v>10</v>
      </c>
      <c r="L20" s="11">
        <v>5200</v>
      </c>
      <c r="M20" s="16">
        <v>586</v>
      </c>
      <c r="N20" s="11" t="s">
        <v>9</v>
      </c>
      <c r="O20" s="16">
        <f t="shared" si="0"/>
        <v>3516</v>
      </c>
    </row>
    <row r="21" spans="1:15" ht="18" customHeight="1" x14ac:dyDescent="0.25">
      <c r="A21" s="11">
        <v>16</v>
      </c>
      <c r="B21" s="11" t="s">
        <v>443</v>
      </c>
      <c r="C21" s="11" t="s">
        <v>7</v>
      </c>
      <c r="D21" s="11" t="s">
        <v>453</v>
      </c>
      <c r="E21" s="11">
        <v>64</v>
      </c>
      <c r="F21" s="11" t="s">
        <v>26</v>
      </c>
      <c r="G21" s="11">
        <v>63056</v>
      </c>
      <c r="H21" s="11" t="s">
        <v>9</v>
      </c>
      <c r="I21" s="11">
        <v>63056</v>
      </c>
      <c r="J21" s="11" t="s">
        <v>523</v>
      </c>
      <c r="K21" s="11" t="s">
        <v>10</v>
      </c>
      <c r="L21" s="11">
        <v>24000</v>
      </c>
      <c r="M21" s="16">
        <v>2329</v>
      </c>
      <c r="N21" s="11" t="s">
        <v>9</v>
      </c>
      <c r="O21" s="16">
        <f t="shared" si="0"/>
        <v>13974</v>
      </c>
    </row>
    <row r="22" spans="1:15" ht="20.25" customHeight="1" x14ac:dyDescent="0.25">
      <c r="A22" s="11">
        <v>17</v>
      </c>
      <c r="B22" s="11" t="s">
        <v>443</v>
      </c>
      <c r="C22" s="11" t="s">
        <v>7</v>
      </c>
      <c r="D22" s="11" t="s">
        <v>27</v>
      </c>
      <c r="E22" s="11">
        <v>64</v>
      </c>
      <c r="F22" s="11" t="s">
        <v>28</v>
      </c>
      <c r="G22" s="11">
        <v>63057</v>
      </c>
      <c r="H22" s="11" t="s">
        <v>9</v>
      </c>
      <c r="I22" s="11">
        <v>63057</v>
      </c>
      <c r="J22" s="11" t="s">
        <v>523</v>
      </c>
      <c r="K22" s="11" t="s">
        <v>10</v>
      </c>
      <c r="L22" s="11">
        <v>7600</v>
      </c>
      <c r="M22" s="16">
        <v>619</v>
      </c>
      <c r="N22" s="11" t="s">
        <v>9</v>
      </c>
      <c r="O22" s="16">
        <f t="shared" si="0"/>
        <v>3714</v>
      </c>
    </row>
    <row r="23" spans="1:15" ht="39.6" x14ac:dyDescent="0.25">
      <c r="A23" s="11">
        <v>18</v>
      </c>
      <c r="B23" s="11" t="s">
        <v>443</v>
      </c>
      <c r="C23" s="11" t="s">
        <v>7</v>
      </c>
      <c r="D23" s="11" t="s">
        <v>454</v>
      </c>
      <c r="E23" s="11">
        <v>64</v>
      </c>
      <c r="F23" s="11" t="s">
        <v>29</v>
      </c>
      <c r="G23" s="11">
        <v>63058</v>
      </c>
      <c r="H23" s="11" t="s">
        <v>9</v>
      </c>
      <c r="I23" s="11">
        <v>63058</v>
      </c>
      <c r="J23" s="11" t="s">
        <v>523</v>
      </c>
      <c r="K23" s="11" t="s">
        <v>10</v>
      </c>
      <c r="L23" s="11">
        <v>10000</v>
      </c>
      <c r="M23" s="16">
        <v>755</v>
      </c>
      <c r="N23" s="11" t="s">
        <v>9</v>
      </c>
      <c r="O23" s="16">
        <f t="shared" si="0"/>
        <v>4530</v>
      </c>
    </row>
    <row r="24" spans="1:15" ht="35.25" customHeight="1" x14ac:dyDescent="0.25">
      <c r="A24" s="11">
        <v>19</v>
      </c>
      <c r="B24" s="11" t="s">
        <v>443</v>
      </c>
      <c r="C24" s="11" t="s">
        <v>7</v>
      </c>
      <c r="D24" s="11" t="s">
        <v>455</v>
      </c>
      <c r="E24" s="11">
        <v>64</v>
      </c>
      <c r="F24" s="11" t="s">
        <v>9</v>
      </c>
      <c r="G24" s="11">
        <v>59587</v>
      </c>
      <c r="H24" s="11" t="s">
        <v>9</v>
      </c>
      <c r="I24" s="11">
        <v>59587</v>
      </c>
      <c r="J24" s="11" t="s">
        <v>523</v>
      </c>
      <c r="K24" s="11" t="s">
        <v>10</v>
      </c>
      <c r="L24" s="11">
        <v>3000</v>
      </c>
      <c r="M24" s="16">
        <v>215</v>
      </c>
      <c r="N24" s="11" t="s">
        <v>9</v>
      </c>
      <c r="O24" s="16">
        <f t="shared" si="0"/>
        <v>1290</v>
      </c>
    </row>
    <row r="25" spans="1:15" ht="30" customHeight="1" x14ac:dyDescent="0.25">
      <c r="A25" s="11">
        <v>20</v>
      </c>
      <c r="B25" s="11" t="s">
        <v>443</v>
      </c>
      <c r="C25" s="11" t="s">
        <v>7</v>
      </c>
      <c r="D25" s="11" t="s">
        <v>455</v>
      </c>
      <c r="E25" s="11">
        <v>64</v>
      </c>
      <c r="F25" s="11" t="s">
        <v>9</v>
      </c>
      <c r="G25" s="11">
        <v>59696</v>
      </c>
      <c r="H25" s="11" t="s">
        <v>9</v>
      </c>
      <c r="I25" s="11">
        <v>59696</v>
      </c>
      <c r="J25" s="11" t="s">
        <v>523</v>
      </c>
      <c r="K25" s="11" t="s">
        <v>10</v>
      </c>
      <c r="L25" s="11">
        <v>5000</v>
      </c>
      <c r="M25" s="16">
        <v>357</v>
      </c>
      <c r="N25" s="11" t="s">
        <v>9</v>
      </c>
      <c r="O25" s="16">
        <f t="shared" si="0"/>
        <v>2142</v>
      </c>
    </row>
    <row r="26" spans="1:15" ht="29.25" customHeight="1" x14ac:dyDescent="0.25">
      <c r="A26" s="11">
        <v>21</v>
      </c>
      <c r="B26" s="11" t="s">
        <v>443</v>
      </c>
      <c r="C26" s="11" t="s">
        <v>7</v>
      </c>
      <c r="D26" s="11" t="s">
        <v>455</v>
      </c>
      <c r="E26" s="11">
        <v>64</v>
      </c>
      <c r="F26" s="11" t="s">
        <v>9</v>
      </c>
      <c r="G26" s="11">
        <v>59697</v>
      </c>
      <c r="H26" s="11" t="s">
        <v>9</v>
      </c>
      <c r="I26" s="11">
        <v>59697</v>
      </c>
      <c r="J26" s="11" t="s">
        <v>523</v>
      </c>
      <c r="K26" s="11" t="s">
        <v>10</v>
      </c>
      <c r="L26" s="11">
        <v>5000</v>
      </c>
      <c r="M26" s="16">
        <v>358</v>
      </c>
      <c r="N26" s="11" t="s">
        <v>9</v>
      </c>
      <c r="O26" s="16">
        <f t="shared" si="0"/>
        <v>2148</v>
      </c>
    </row>
    <row r="27" spans="1:15" ht="26.4" x14ac:dyDescent="0.25">
      <c r="A27" s="11">
        <v>22</v>
      </c>
      <c r="B27" s="11" t="s">
        <v>443</v>
      </c>
      <c r="C27" s="11" t="s">
        <v>7</v>
      </c>
      <c r="D27" s="11" t="s">
        <v>456</v>
      </c>
      <c r="E27" s="11">
        <v>64</v>
      </c>
      <c r="F27" s="11" t="s">
        <v>9</v>
      </c>
      <c r="G27" s="11">
        <v>59567</v>
      </c>
      <c r="H27" s="11" t="s">
        <v>9</v>
      </c>
      <c r="I27" s="11">
        <v>59567</v>
      </c>
      <c r="J27" s="11" t="s">
        <v>523</v>
      </c>
      <c r="K27" s="11" t="s">
        <v>10</v>
      </c>
      <c r="L27" s="11">
        <v>5000</v>
      </c>
      <c r="M27" s="16">
        <v>346</v>
      </c>
      <c r="N27" s="11" t="s">
        <v>9</v>
      </c>
      <c r="O27" s="16">
        <f t="shared" si="0"/>
        <v>2076</v>
      </c>
    </row>
    <row r="28" spans="1:15" ht="26.4" x14ac:dyDescent="0.25">
      <c r="A28" s="11">
        <v>23</v>
      </c>
      <c r="B28" s="11" t="s">
        <v>443</v>
      </c>
      <c r="C28" s="11" t="s">
        <v>7</v>
      </c>
      <c r="D28" s="11" t="s">
        <v>456</v>
      </c>
      <c r="E28" s="11">
        <v>64</v>
      </c>
      <c r="F28" s="11" t="s">
        <v>9</v>
      </c>
      <c r="G28" s="11">
        <v>59566</v>
      </c>
      <c r="H28" s="11" t="s">
        <v>9</v>
      </c>
      <c r="I28" s="11">
        <v>59566</v>
      </c>
      <c r="J28" s="11" t="s">
        <v>523</v>
      </c>
      <c r="K28" s="11" t="s">
        <v>10</v>
      </c>
      <c r="L28" s="11">
        <v>7100</v>
      </c>
      <c r="M28" s="16">
        <v>515</v>
      </c>
      <c r="N28" s="11" t="s">
        <v>9</v>
      </c>
      <c r="O28" s="16">
        <f t="shared" si="0"/>
        <v>3090</v>
      </c>
    </row>
    <row r="29" spans="1:15" ht="26.4" x14ac:dyDescent="0.25">
      <c r="A29" s="11">
        <v>24</v>
      </c>
      <c r="B29" s="11" t="s">
        <v>443</v>
      </c>
      <c r="C29" s="11" t="s">
        <v>7</v>
      </c>
      <c r="D29" s="11" t="s">
        <v>456</v>
      </c>
      <c r="E29" s="11">
        <v>64</v>
      </c>
      <c r="F29" s="11" t="s">
        <v>9</v>
      </c>
      <c r="G29" s="11">
        <v>59477</v>
      </c>
      <c r="H29" s="11" t="s">
        <v>9</v>
      </c>
      <c r="I29" s="11">
        <v>59477</v>
      </c>
      <c r="J29" s="11" t="s">
        <v>523</v>
      </c>
      <c r="K29" s="11" t="s">
        <v>10</v>
      </c>
      <c r="L29" s="11">
        <v>5800</v>
      </c>
      <c r="M29" s="16">
        <v>423</v>
      </c>
      <c r="N29" s="11" t="s">
        <v>9</v>
      </c>
      <c r="O29" s="16">
        <f t="shared" si="0"/>
        <v>2538</v>
      </c>
    </row>
    <row r="30" spans="1:15" ht="26.4" x14ac:dyDescent="0.25">
      <c r="A30" s="11">
        <v>25</v>
      </c>
      <c r="B30" s="11" t="s">
        <v>443</v>
      </c>
      <c r="C30" s="11" t="s">
        <v>7</v>
      </c>
      <c r="D30" s="11" t="s">
        <v>456</v>
      </c>
      <c r="E30" s="11">
        <v>64</v>
      </c>
      <c r="F30" s="11" t="s">
        <v>9</v>
      </c>
      <c r="G30" s="11">
        <v>59407</v>
      </c>
      <c r="H30" s="11" t="s">
        <v>9</v>
      </c>
      <c r="I30" s="11">
        <v>59407</v>
      </c>
      <c r="J30" s="11" t="s">
        <v>523</v>
      </c>
      <c r="K30" s="11" t="s">
        <v>10</v>
      </c>
      <c r="L30" s="11">
        <v>6000</v>
      </c>
      <c r="M30" s="16">
        <v>439</v>
      </c>
      <c r="N30" s="11" t="s">
        <v>9</v>
      </c>
      <c r="O30" s="16">
        <f t="shared" si="0"/>
        <v>2634</v>
      </c>
    </row>
    <row r="31" spans="1:15" ht="26.4" x14ac:dyDescent="0.25">
      <c r="A31" s="11">
        <v>26</v>
      </c>
      <c r="B31" s="11" t="s">
        <v>443</v>
      </c>
      <c r="C31" s="11" t="s">
        <v>7</v>
      </c>
      <c r="D31" s="11" t="s">
        <v>455</v>
      </c>
      <c r="E31" s="11">
        <v>64</v>
      </c>
      <c r="F31" s="11" t="s">
        <v>9</v>
      </c>
      <c r="G31" s="11">
        <v>59400</v>
      </c>
      <c r="H31" s="11" t="s">
        <v>9</v>
      </c>
      <c r="I31" s="11">
        <v>59400</v>
      </c>
      <c r="J31" s="11" t="s">
        <v>523</v>
      </c>
      <c r="K31" s="11" t="s">
        <v>10</v>
      </c>
      <c r="L31" s="11">
        <v>4300</v>
      </c>
      <c r="M31" s="16">
        <v>315</v>
      </c>
      <c r="N31" s="11" t="s">
        <v>9</v>
      </c>
      <c r="O31" s="16">
        <f t="shared" si="0"/>
        <v>1890</v>
      </c>
    </row>
    <row r="32" spans="1:15" ht="26.4" x14ac:dyDescent="0.25">
      <c r="A32" s="11">
        <v>27</v>
      </c>
      <c r="B32" s="11" t="s">
        <v>443</v>
      </c>
      <c r="C32" s="11" t="s">
        <v>7</v>
      </c>
      <c r="D32" s="11" t="s">
        <v>455</v>
      </c>
      <c r="E32" s="11">
        <v>64</v>
      </c>
      <c r="F32" s="11" t="s">
        <v>9</v>
      </c>
      <c r="G32" s="11">
        <v>59412</v>
      </c>
      <c r="H32" s="11" t="s">
        <v>9</v>
      </c>
      <c r="I32" s="11">
        <v>59412</v>
      </c>
      <c r="J32" s="11" t="s">
        <v>523</v>
      </c>
      <c r="K32" s="11" t="s">
        <v>10</v>
      </c>
      <c r="L32" s="11">
        <v>32100</v>
      </c>
      <c r="M32" s="16">
        <v>2475</v>
      </c>
      <c r="N32" s="11" t="s">
        <v>9</v>
      </c>
      <c r="O32" s="16">
        <f t="shared" si="0"/>
        <v>14850</v>
      </c>
    </row>
    <row r="33" spans="1:15" ht="26.4" x14ac:dyDescent="0.25">
      <c r="A33" s="11">
        <v>28</v>
      </c>
      <c r="B33" s="11" t="s">
        <v>443</v>
      </c>
      <c r="C33" s="11" t="s">
        <v>7</v>
      </c>
      <c r="D33" s="11" t="s">
        <v>456</v>
      </c>
      <c r="E33" s="11">
        <v>64</v>
      </c>
      <c r="F33" s="11" t="s">
        <v>9</v>
      </c>
      <c r="G33" s="11">
        <v>59404</v>
      </c>
      <c r="H33" s="11" t="s">
        <v>9</v>
      </c>
      <c r="I33" s="11">
        <v>59404</v>
      </c>
      <c r="J33" s="11" t="s">
        <v>523</v>
      </c>
      <c r="K33" s="11" t="s">
        <v>10</v>
      </c>
      <c r="L33" s="11">
        <v>14000</v>
      </c>
      <c r="M33" s="16">
        <v>1192</v>
      </c>
      <c r="N33" s="11" t="s">
        <v>9</v>
      </c>
      <c r="O33" s="16">
        <f t="shared" si="0"/>
        <v>7152</v>
      </c>
    </row>
    <row r="34" spans="1:15" ht="26.4" x14ac:dyDescent="0.25">
      <c r="A34" s="11">
        <v>29</v>
      </c>
      <c r="B34" s="11" t="s">
        <v>443</v>
      </c>
      <c r="C34" s="11" t="s">
        <v>7</v>
      </c>
      <c r="D34" s="11" t="s">
        <v>456</v>
      </c>
      <c r="E34" s="11">
        <v>64</v>
      </c>
      <c r="F34" s="11" t="s">
        <v>9</v>
      </c>
      <c r="G34" s="11">
        <v>59411</v>
      </c>
      <c r="H34" s="11" t="s">
        <v>9</v>
      </c>
      <c r="I34" s="11">
        <v>59411</v>
      </c>
      <c r="J34" s="11" t="s">
        <v>523</v>
      </c>
      <c r="K34" s="11" t="s">
        <v>10</v>
      </c>
      <c r="L34" s="11">
        <v>13500</v>
      </c>
      <c r="M34" s="16">
        <v>1020</v>
      </c>
      <c r="N34" s="11" t="s">
        <v>9</v>
      </c>
      <c r="O34" s="16">
        <f t="shared" si="0"/>
        <v>6120</v>
      </c>
    </row>
    <row r="35" spans="1:15" ht="15.75" customHeight="1" x14ac:dyDescent="0.25">
      <c r="A35" s="11">
        <v>30</v>
      </c>
      <c r="B35" s="11" t="s">
        <v>443</v>
      </c>
      <c r="C35" s="11" t="s">
        <v>7</v>
      </c>
      <c r="D35" s="11" t="s">
        <v>30</v>
      </c>
      <c r="E35" s="11">
        <v>49</v>
      </c>
      <c r="F35" s="11" t="s">
        <v>9</v>
      </c>
      <c r="G35" s="11">
        <v>57602</v>
      </c>
      <c r="H35" s="11" t="s">
        <v>9</v>
      </c>
      <c r="I35" s="11">
        <v>57602</v>
      </c>
      <c r="J35" s="11" t="s">
        <v>31</v>
      </c>
      <c r="K35" s="11" t="s">
        <v>10</v>
      </c>
      <c r="L35" s="11">
        <v>2150</v>
      </c>
      <c r="M35" s="16">
        <v>7</v>
      </c>
      <c r="N35" s="11" t="s">
        <v>9</v>
      </c>
      <c r="O35" s="16">
        <f>5.28*M35</f>
        <v>36.96</v>
      </c>
    </row>
    <row r="36" spans="1:15" ht="17.25" customHeight="1" x14ac:dyDescent="0.25">
      <c r="A36" s="11">
        <v>31</v>
      </c>
      <c r="B36" s="11" t="s">
        <v>443</v>
      </c>
      <c r="C36" s="11" t="s">
        <v>7</v>
      </c>
      <c r="D36" s="11" t="s">
        <v>32</v>
      </c>
      <c r="E36" s="11">
        <v>49</v>
      </c>
      <c r="F36" s="11" t="s">
        <v>33</v>
      </c>
      <c r="G36" s="11">
        <v>58010</v>
      </c>
      <c r="H36" s="11" t="s">
        <v>9</v>
      </c>
      <c r="I36" s="11">
        <v>58010</v>
      </c>
      <c r="J36" s="11" t="s">
        <v>31</v>
      </c>
      <c r="K36" s="11" t="s">
        <v>10</v>
      </c>
      <c r="L36" s="11">
        <v>5600</v>
      </c>
      <c r="M36" s="16">
        <v>715</v>
      </c>
      <c r="N36" s="11" t="s">
        <v>9</v>
      </c>
      <c r="O36" s="16">
        <f t="shared" ref="O36:O42" si="1">5.28*M36</f>
        <v>3775.2000000000003</v>
      </c>
    </row>
    <row r="37" spans="1:15" ht="16.5" customHeight="1" x14ac:dyDescent="0.25">
      <c r="A37" s="11">
        <v>32</v>
      </c>
      <c r="B37" s="11" t="s">
        <v>443</v>
      </c>
      <c r="C37" s="11" t="s">
        <v>7</v>
      </c>
      <c r="D37" s="11" t="s">
        <v>34</v>
      </c>
      <c r="E37" s="11">
        <v>49</v>
      </c>
      <c r="F37" s="11" t="s">
        <v>35</v>
      </c>
      <c r="G37" s="11">
        <v>63106</v>
      </c>
      <c r="H37" s="11" t="s">
        <v>9</v>
      </c>
      <c r="I37" s="11">
        <v>63106</v>
      </c>
      <c r="J37" s="11" t="s">
        <v>31</v>
      </c>
      <c r="K37" s="11" t="s">
        <v>10</v>
      </c>
      <c r="L37" s="11">
        <v>16400</v>
      </c>
      <c r="M37" s="16">
        <v>6475</v>
      </c>
      <c r="N37" s="11" t="s">
        <v>9</v>
      </c>
      <c r="O37" s="16">
        <f t="shared" si="1"/>
        <v>34188</v>
      </c>
    </row>
    <row r="38" spans="1:15" ht="26.4" x14ac:dyDescent="0.25">
      <c r="A38" s="11">
        <v>33</v>
      </c>
      <c r="B38" s="11" t="s">
        <v>443</v>
      </c>
      <c r="C38" s="11" t="s">
        <v>7</v>
      </c>
      <c r="D38" s="11" t="s">
        <v>36</v>
      </c>
      <c r="E38" s="11">
        <v>49</v>
      </c>
      <c r="F38" s="11" t="s">
        <v>37</v>
      </c>
      <c r="G38" s="11">
        <v>55805</v>
      </c>
      <c r="H38" s="11" t="s">
        <v>9</v>
      </c>
      <c r="I38" s="11">
        <v>55805</v>
      </c>
      <c r="J38" s="11" t="s">
        <v>31</v>
      </c>
      <c r="K38" s="11" t="s">
        <v>10</v>
      </c>
      <c r="L38" s="11">
        <v>29100</v>
      </c>
      <c r="M38" s="16">
        <v>8</v>
      </c>
      <c r="N38" s="11" t="s">
        <v>9</v>
      </c>
      <c r="O38" s="16">
        <f t="shared" si="1"/>
        <v>42.24</v>
      </c>
    </row>
    <row r="39" spans="1:15" x14ac:dyDescent="0.25">
      <c r="A39" s="11">
        <v>34</v>
      </c>
      <c r="B39" s="11" t="s">
        <v>443</v>
      </c>
      <c r="C39" s="11" t="s">
        <v>7</v>
      </c>
      <c r="D39" s="11" t="s">
        <v>38</v>
      </c>
      <c r="E39" s="11">
        <v>49</v>
      </c>
      <c r="F39" s="11" t="s">
        <v>39</v>
      </c>
      <c r="G39" s="11">
        <v>57858</v>
      </c>
      <c r="H39" s="11" t="s">
        <v>9</v>
      </c>
      <c r="I39" s="11">
        <v>57858</v>
      </c>
      <c r="J39" s="11" t="s">
        <v>31</v>
      </c>
      <c r="K39" s="11" t="s">
        <v>10</v>
      </c>
      <c r="L39" s="11">
        <v>23400</v>
      </c>
      <c r="M39" s="16">
        <v>5038</v>
      </c>
      <c r="N39" s="11" t="s">
        <v>9</v>
      </c>
      <c r="O39" s="16">
        <f t="shared" si="1"/>
        <v>26600.640000000003</v>
      </c>
    </row>
    <row r="40" spans="1:15" ht="18.75" customHeight="1" x14ac:dyDescent="0.25">
      <c r="A40" s="11">
        <v>35</v>
      </c>
      <c r="B40" s="11" t="s">
        <v>443</v>
      </c>
      <c r="C40" s="11" t="s">
        <v>7</v>
      </c>
      <c r="D40" s="11" t="s">
        <v>40</v>
      </c>
      <c r="E40" s="11">
        <v>49</v>
      </c>
      <c r="F40" s="11" t="s">
        <v>41</v>
      </c>
      <c r="G40" s="11">
        <v>63117</v>
      </c>
      <c r="H40" s="11" t="s">
        <v>9</v>
      </c>
      <c r="I40" s="11">
        <v>63117</v>
      </c>
      <c r="J40" s="11" t="s">
        <v>31</v>
      </c>
      <c r="K40" s="11" t="s">
        <v>10</v>
      </c>
      <c r="L40" s="11">
        <v>16700</v>
      </c>
      <c r="M40" s="16">
        <v>996</v>
      </c>
      <c r="N40" s="11" t="s">
        <v>9</v>
      </c>
      <c r="O40" s="16">
        <f t="shared" si="1"/>
        <v>5258.88</v>
      </c>
    </row>
    <row r="41" spans="1:15" ht="18" customHeight="1" x14ac:dyDescent="0.25">
      <c r="A41" s="11">
        <v>36</v>
      </c>
      <c r="B41" s="11" t="s">
        <v>443</v>
      </c>
      <c r="C41" s="11" t="s">
        <v>7</v>
      </c>
      <c r="D41" s="11" t="s">
        <v>40</v>
      </c>
      <c r="E41" s="11">
        <v>49</v>
      </c>
      <c r="F41" s="11" t="s">
        <v>41</v>
      </c>
      <c r="G41" s="11">
        <v>63117</v>
      </c>
      <c r="H41" s="11" t="s">
        <v>9</v>
      </c>
      <c r="I41" s="11">
        <v>63117</v>
      </c>
      <c r="J41" s="11" t="s">
        <v>31</v>
      </c>
      <c r="K41" s="11" t="s">
        <v>10</v>
      </c>
      <c r="L41" s="11">
        <v>16700</v>
      </c>
      <c r="M41" s="16">
        <v>1</v>
      </c>
      <c r="N41" s="11" t="s">
        <v>9</v>
      </c>
      <c r="O41" s="16">
        <f t="shared" si="1"/>
        <v>5.28</v>
      </c>
    </row>
    <row r="42" spans="1:15" ht="18" customHeight="1" x14ac:dyDescent="0.25">
      <c r="A42" s="11">
        <v>37</v>
      </c>
      <c r="B42" s="11" t="s">
        <v>443</v>
      </c>
      <c r="C42" s="11" t="s">
        <v>7</v>
      </c>
      <c r="D42" s="11" t="s">
        <v>457</v>
      </c>
      <c r="E42" s="11">
        <v>49</v>
      </c>
      <c r="F42" s="11" t="s">
        <v>42</v>
      </c>
      <c r="G42" s="11">
        <v>57797</v>
      </c>
      <c r="H42" s="11" t="s">
        <v>9</v>
      </c>
      <c r="I42" s="11">
        <v>57797</v>
      </c>
      <c r="J42" s="11" t="s">
        <v>31</v>
      </c>
      <c r="K42" s="11" t="s">
        <v>10</v>
      </c>
      <c r="L42" s="11">
        <v>28000</v>
      </c>
      <c r="M42" s="16">
        <v>7</v>
      </c>
      <c r="N42" s="11" t="s">
        <v>9</v>
      </c>
      <c r="O42" s="16">
        <f t="shared" si="1"/>
        <v>36.96</v>
      </c>
    </row>
    <row r="43" spans="1:15" ht="44.25" customHeight="1" x14ac:dyDescent="0.25">
      <c r="A43" s="11">
        <v>38</v>
      </c>
      <c r="B43" s="11" t="s">
        <v>443</v>
      </c>
      <c r="C43" s="11" t="s">
        <v>7</v>
      </c>
      <c r="D43" s="11" t="s">
        <v>458</v>
      </c>
      <c r="E43" s="11" t="s">
        <v>9</v>
      </c>
      <c r="F43" s="11" t="s">
        <v>9</v>
      </c>
      <c r="G43" s="11">
        <v>63204</v>
      </c>
      <c r="H43" s="11" t="s">
        <v>9</v>
      </c>
      <c r="I43" s="11">
        <v>63204</v>
      </c>
      <c r="J43" s="11" t="s">
        <v>43</v>
      </c>
      <c r="K43" s="11" t="s">
        <v>10</v>
      </c>
      <c r="L43" s="11">
        <v>70400</v>
      </c>
      <c r="M43" s="16">
        <v>5839</v>
      </c>
      <c r="N43" s="11" t="s">
        <v>9</v>
      </c>
      <c r="O43" s="16">
        <f>4.8*M43</f>
        <v>28027.200000000001</v>
      </c>
    </row>
    <row r="44" spans="1:15" ht="39.6" x14ac:dyDescent="0.25">
      <c r="A44" s="11">
        <v>39</v>
      </c>
      <c r="B44" s="11" t="s">
        <v>443</v>
      </c>
      <c r="C44" s="11" t="s">
        <v>7</v>
      </c>
      <c r="D44" s="11" t="s">
        <v>459</v>
      </c>
      <c r="E44" s="11" t="s">
        <v>9</v>
      </c>
      <c r="F44" s="11" t="s">
        <v>9</v>
      </c>
      <c r="G44" s="11">
        <v>63205</v>
      </c>
      <c r="H44" s="11" t="s">
        <v>9</v>
      </c>
      <c r="I44" s="11">
        <v>63205</v>
      </c>
      <c r="J44" s="11" t="s">
        <v>43</v>
      </c>
      <c r="K44" s="11" t="s">
        <v>10</v>
      </c>
      <c r="L44" s="11">
        <v>20000</v>
      </c>
      <c r="M44" s="16">
        <v>4503</v>
      </c>
      <c r="N44" s="11"/>
      <c r="O44" s="16">
        <f>4.8*M44</f>
        <v>21614.399999999998</v>
      </c>
    </row>
    <row r="45" spans="1:15" ht="19.5" customHeight="1" x14ac:dyDescent="0.25">
      <c r="A45" s="11">
        <v>40</v>
      </c>
      <c r="B45" s="11" t="s">
        <v>443</v>
      </c>
      <c r="C45" s="11" t="s">
        <v>7</v>
      </c>
      <c r="D45" s="11" t="s">
        <v>44</v>
      </c>
      <c r="E45" s="11">
        <v>41</v>
      </c>
      <c r="F45" s="11" t="s">
        <v>45</v>
      </c>
      <c r="G45" s="11">
        <v>63215</v>
      </c>
      <c r="H45" s="11" t="s">
        <v>9</v>
      </c>
      <c r="I45" s="11">
        <v>63215</v>
      </c>
      <c r="J45" s="11" t="s">
        <v>31</v>
      </c>
      <c r="K45" s="11" t="s">
        <v>10</v>
      </c>
      <c r="L45" s="11">
        <v>5000</v>
      </c>
      <c r="M45" s="16">
        <v>116</v>
      </c>
      <c r="N45" s="11" t="s">
        <v>9</v>
      </c>
      <c r="O45" s="16">
        <f t="shared" ref="O45:O69" si="2">5.28*M45</f>
        <v>612.48</v>
      </c>
    </row>
    <row r="46" spans="1:15" ht="20.25" customHeight="1" x14ac:dyDescent="0.25">
      <c r="A46" s="11">
        <v>41</v>
      </c>
      <c r="B46" s="11" t="s">
        <v>443</v>
      </c>
      <c r="C46" s="11" t="s">
        <v>7</v>
      </c>
      <c r="D46" s="11" t="s">
        <v>46</v>
      </c>
      <c r="E46" s="11">
        <v>41</v>
      </c>
      <c r="F46" s="11" t="s">
        <v>47</v>
      </c>
      <c r="G46" s="11">
        <v>63216</v>
      </c>
      <c r="H46" s="11" t="s">
        <v>9</v>
      </c>
      <c r="I46" s="11">
        <v>63216</v>
      </c>
      <c r="J46" s="11" t="s">
        <v>31</v>
      </c>
      <c r="K46" s="11" t="s">
        <v>10</v>
      </c>
      <c r="L46" s="11">
        <v>7100</v>
      </c>
      <c r="M46" s="16">
        <v>1400</v>
      </c>
      <c r="N46" s="11" t="s">
        <v>9</v>
      </c>
      <c r="O46" s="16">
        <f t="shared" si="2"/>
        <v>7392</v>
      </c>
    </row>
    <row r="47" spans="1:15" ht="43.5" customHeight="1" x14ac:dyDescent="0.25">
      <c r="A47" s="11">
        <v>42</v>
      </c>
      <c r="B47" s="11" t="s">
        <v>443</v>
      </c>
      <c r="C47" s="11" t="s">
        <v>7</v>
      </c>
      <c r="D47" s="11" t="s">
        <v>460</v>
      </c>
      <c r="E47" s="11">
        <v>41</v>
      </c>
      <c r="F47" s="11" t="s">
        <v>48</v>
      </c>
      <c r="G47" s="11">
        <v>63217</v>
      </c>
      <c r="H47" s="11" t="s">
        <v>9</v>
      </c>
      <c r="I47" s="11">
        <v>63217</v>
      </c>
      <c r="J47" s="11" t="s">
        <v>31</v>
      </c>
      <c r="K47" s="11" t="s">
        <v>10</v>
      </c>
      <c r="L47" s="11">
        <v>5600</v>
      </c>
      <c r="M47" s="16">
        <v>2141</v>
      </c>
      <c r="N47" s="11" t="s">
        <v>9</v>
      </c>
      <c r="O47" s="16">
        <f t="shared" si="2"/>
        <v>11304.480000000001</v>
      </c>
    </row>
    <row r="48" spans="1:15" ht="26.4" x14ac:dyDescent="0.25">
      <c r="A48" s="11">
        <v>43</v>
      </c>
      <c r="B48" s="11" t="s">
        <v>443</v>
      </c>
      <c r="C48" s="11" t="s">
        <v>7</v>
      </c>
      <c r="D48" s="11" t="s">
        <v>468</v>
      </c>
      <c r="E48" s="11">
        <v>41</v>
      </c>
      <c r="F48" s="11" t="s">
        <v>49</v>
      </c>
      <c r="G48" s="11">
        <v>63218</v>
      </c>
      <c r="H48" s="11" t="s">
        <v>9</v>
      </c>
      <c r="I48" s="11">
        <v>63218</v>
      </c>
      <c r="J48" s="11" t="s">
        <v>31</v>
      </c>
      <c r="K48" s="11" t="s">
        <v>10</v>
      </c>
      <c r="L48" s="11">
        <v>5500</v>
      </c>
      <c r="M48" s="16">
        <v>2250</v>
      </c>
      <c r="N48" s="11" t="s">
        <v>9</v>
      </c>
      <c r="O48" s="16">
        <f t="shared" si="2"/>
        <v>11880</v>
      </c>
    </row>
    <row r="49" spans="1:15" ht="26.4" x14ac:dyDescent="0.25">
      <c r="A49" s="11">
        <v>44</v>
      </c>
      <c r="B49" s="11" t="s">
        <v>443</v>
      </c>
      <c r="C49" s="11" t="s">
        <v>7</v>
      </c>
      <c r="D49" s="11" t="s">
        <v>461</v>
      </c>
      <c r="E49" s="11">
        <v>41</v>
      </c>
      <c r="F49" s="11" t="s">
        <v>50</v>
      </c>
      <c r="G49" s="11">
        <v>63219</v>
      </c>
      <c r="H49" s="11" t="s">
        <v>9</v>
      </c>
      <c r="I49" s="11">
        <v>63219</v>
      </c>
      <c r="J49" s="11" t="s">
        <v>31</v>
      </c>
      <c r="K49" s="11" t="s">
        <v>10</v>
      </c>
      <c r="L49" s="11">
        <v>10500</v>
      </c>
      <c r="M49" s="16">
        <v>4469</v>
      </c>
      <c r="N49" s="11" t="s">
        <v>9</v>
      </c>
      <c r="O49" s="16">
        <f t="shared" si="2"/>
        <v>23596.32</v>
      </c>
    </row>
    <row r="50" spans="1:15" ht="15.75" customHeight="1" x14ac:dyDescent="0.25">
      <c r="A50" s="11">
        <v>45</v>
      </c>
      <c r="B50" s="11" t="s">
        <v>443</v>
      </c>
      <c r="C50" s="11" t="s">
        <v>7</v>
      </c>
      <c r="D50" s="11" t="s">
        <v>51</v>
      </c>
      <c r="E50" s="11">
        <v>48</v>
      </c>
      <c r="F50" s="11" t="s">
        <v>52</v>
      </c>
      <c r="G50" s="11">
        <v>63220</v>
      </c>
      <c r="H50" s="11" t="s">
        <v>9</v>
      </c>
      <c r="I50" s="11">
        <v>63220</v>
      </c>
      <c r="J50" s="11" t="s">
        <v>31</v>
      </c>
      <c r="K50" s="11" t="s">
        <v>10</v>
      </c>
      <c r="L50" s="11">
        <v>2000</v>
      </c>
      <c r="M50" s="16">
        <v>540</v>
      </c>
      <c r="N50" s="11" t="s">
        <v>9</v>
      </c>
      <c r="O50" s="16">
        <f t="shared" si="2"/>
        <v>2851.2000000000003</v>
      </c>
    </row>
    <row r="51" spans="1:15" ht="19.5" customHeight="1" x14ac:dyDescent="0.25">
      <c r="A51" s="11">
        <v>46</v>
      </c>
      <c r="B51" s="11" t="s">
        <v>443</v>
      </c>
      <c r="C51" s="11" t="s">
        <v>7</v>
      </c>
      <c r="D51" s="11" t="s">
        <v>53</v>
      </c>
      <c r="E51" s="11">
        <v>41</v>
      </c>
      <c r="F51" s="11" t="s">
        <v>54</v>
      </c>
      <c r="G51" s="11">
        <v>63221</v>
      </c>
      <c r="H51" s="11" t="s">
        <v>9</v>
      </c>
      <c r="I51" s="11">
        <v>63221</v>
      </c>
      <c r="J51" s="11" t="s">
        <v>31</v>
      </c>
      <c r="K51" s="11" t="s">
        <v>10</v>
      </c>
      <c r="L51" s="11">
        <v>3400</v>
      </c>
      <c r="M51" s="16">
        <v>347</v>
      </c>
      <c r="N51" s="11" t="s">
        <v>9</v>
      </c>
      <c r="O51" s="16">
        <f t="shared" si="2"/>
        <v>1832.16</v>
      </c>
    </row>
    <row r="52" spans="1:15" ht="26.4" x14ac:dyDescent="0.25">
      <c r="A52" s="11">
        <v>47</v>
      </c>
      <c r="B52" s="11" t="s">
        <v>443</v>
      </c>
      <c r="C52" s="11" t="s">
        <v>7</v>
      </c>
      <c r="D52" s="11" t="s">
        <v>462</v>
      </c>
      <c r="E52" s="11">
        <v>41</v>
      </c>
      <c r="F52" s="11" t="s">
        <v>55</v>
      </c>
      <c r="G52" s="11">
        <v>63947</v>
      </c>
      <c r="H52" s="11" t="s">
        <v>9</v>
      </c>
      <c r="I52" s="11">
        <v>63947</v>
      </c>
      <c r="J52" s="11" t="s">
        <v>31</v>
      </c>
      <c r="K52" s="11" t="s">
        <v>10</v>
      </c>
      <c r="L52" s="11">
        <v>4000</v>
      </c>
      <c r="M52" s="16">
        <v>151</v>
      </c>
      <c r="N52" s="11" t="s">
        <v>9</v>
      </c>
      <c r="O52" s="16">
        <f t="shared" si="2"/>
        <v>797.28000000000009</v>
      </c>
    </row>
    <row r="53" spans="1:15" ht="16.5" customHeight="1" x14ac:dyDescent="0.25">
      <c r="A53" s="11">
        <v>48</v>
      </c>
      <c r="B53" s="11" t="s">
        <v>443</v>
      </c>
      <c r="C53" s="11" t="s">
        <v>7</v>
      </c>
      <c r="D53" s="11" t="s">
        <v>56</v>
      </c>
      <c r="E53" s="11">
        <v>41</v>
      </c>
      <c r="F53" s="11" t="s">
        <v>57</v>
      </c>
      <c r="G53" s="11">
        <v>63948</v>
      </c>
      <c r="H53" s="11" t="s">
        <v>9</v>
      </c>
      <c r="I53" s="11">
        <v>63948</v>
      </c>
      <c r="J53" s="11" t="s">
        <v>31</v>
      </c>
      <c r="K53" s="11" t="s">
        <v>10</v>
      </c>
      <c r="L53" s="11">
        <v>11500</v>
      </c>
      <c r="M53" s="16">
        <v>5845</v>
      </c>
      <c r="N53" s="11" t="s">
        <v>9</v>
      </c>
      <c r="O53" s="16">
        <f t="shared" si="2"/>
        <v>30861.600000000002</v>
      </c>
    </row>
    <row r="54" spans="1:15" ht="17.25" customHeight="1" x14ac:dyDescent="0.25">
      <c r="A54" s="11">
        <v>49</v>
      </c>
      <c r="B54" s="11" t="s">
        <v>443</v>
      </c>
      <c r="C54" s="11" t="s">
        <v>7</v>
      </c>
      <c r="D54" s="11" t="s">
        <v>56</v>
      </c>
      <c r="E54" s="11">
        <v>41</v>
      </c>
      <c r="F54" s="11" t="s">
        <v>57</v>
      </c>
      <c r="G54" s="11">
        <v>63953</v>
      </c>
      <c r="H54" s="11" t="s">
        <v>9</v>
      </c>
      <c r="I54" s="11">
        <v>63953</v>
      </c>
      <c r="J54" s="11" t="s">
        <v>31</v>
      </c>
      <c r="K54" s="11" t="s">
        <v>10</v>
      </c>
      <c r="L54" s="11">
        <v>12000</v>
      </c>
      <c r="M54" s="16">
        <v>1371</v>
      </c>
      <c r="N54" s="11" t="s">
        <v>9</v>
      </c>
      <c r="O54" s="16">
        <f t="shared" si="2"/>
        <v>7238.88</v>
      </c>
    </row>
    <row r="55" spans="1:15" ht="18.75" customHeight="1" x14ac:dyDescent="0.25">
      <c r="A55" s="11">
        <v>50</v>
      </c>
      <c r="B55" s="11" t="s">
        <v>443</v>
      </c>
      <c r="C55" s="11" t="s">
        <v>7</v>
      </c>
      <c r="D55" s="11" t="s">
        <v>58</v>
      </c>
      <c r="E55" s="11">
        <v>38</v>
      </c>
      <c r="F55" s="11" t="s">
        <v>59</v>
      </c>
      <c r="G55" s="11">
        <v>63958</v>
      </c>
      <c r="H55" s="11" t="s">
        <v>9</v>
      </c>
      <c r="I55" s="11">
        <v>63958</v>
      </c>
      <c r="J55" s="11" t="s">
        <v>31</v>
      </c>
      <c r="K55" s="11" t="s">
        <v>10</v>
      </c>
      <c r="L55" s="11">
        <v>33600</v>
      </c>
      <c r="M55" s="16">
        <v>4624</v>
      </c>
      <c r="N55" s="11" t="s">
        <v>9</v>
      </c>
      <c r="O55" s="16">
        <f t="shared" si="2"/>
        <v>24414.720000000001</v>
      </c>
    </row>
    <row r="56" spans="1:15" ht="20.25" customHeight="1" x14ac:dyDescent="0.25">
      <c r="A56" s="11">
        <v>51</v>
      </c>
      <c r="B56" s="11" t="s">
        <v>443</v>
      </c>
      <c r="C56" s="11" t="s">
        <v>7</v>
      </c>
      <c r="D56" s="11" t="s">
        <v>463</v>
      </c>
      <c r="E56" s="11">
        <v>38</v>
      </c>
      <c r="F56" s="11" t="s">
        <v>60</v>
      </c>
      <c r="G56" s="11">
        <v>63960</v>
      </c>
      <c r="H56" s="11" t="s">
        <v>9</v>
      </c>
      <c r="I56" s="11">
        <v>63960</v>
      </c>
      <c r="J56" s="11" t="s">
        <v>31</v>
      </c>
      <c r="K56" s="11" t="s">
        <v>10</v>
      </c>
      <c r="L56" s="11">
        <v>37000</v>
      </c>
      <c r="M56" s="16">
        <v>3509</v>
      </c>
      <c r="N56" s="11" t="s">
        <v>9</v>
      </c>
      <c r="O56" s="16">
        <f t="shared" si="2"/>
        <v>18527.52</v>
      </c>
    </row>
    <row r="57" spans="1:15" ht="19.5" customHeight="1" x14ac:dyDescent="0.25">
      <c r="A57" s="11">
        <v>52</v>
      </c>
      <c r="B57" s="11" t="s">
        <v>443</v>
      </c>
      <c r="C57" s="11" t="s">
        <v>7</v>
      </c>
      <c r="D57" s="11" t="s">
        <v>61</v>
      </c>
      <c r="E57" s="11">
        <v>38</v>
      </c>
      <c r="F57" s="11" t="s">
        <v>62</v>
      </c>
      <c r="G57" s="11">
        <v>63961</v>
      </c>
      <c r="H57" s="11" t="s">
        <v>9</v>
      </c>
      <c r="I57" s="11">
        <v>63961</v>
      </c>
      <c r="J57" s="11" t="s">
        <v>31</v>
      </c>
      <c r="K57" s="11" t="s">
        <v>10</v>
      </c>
      <c r="L57" s="11">
        <v>11200</v>
      </c>
      <c r="M57" s="16">
        <v>1070</v>
      </c>
      <c r="N57" s="11" t="s">
        <v>9</v>
      </c>
      <c r="O57" s="16">
        <f t="shared" si="2"/>
        <v>5649.6</v>
      </c>
    </row>
    <row r="58" spans="1:15" ht="16.5" customHeight="1" x14ac:dyDescent="0.25">
      <c r="A58" s="11">
        <v>53</v>
      </c>
      <c r="B58" s="11" t="s">
        <v>443</v>
      </c>
      <c r="C58" s="11" t="s">
        <v>7</v>
      </c>
      <c r="D58" s="11" t="s">
        <v>464</v>
      </c>
      <c r="E58" s="11">
        <v>38</v>
      </c>
      <c r="F58" s="11" t="s">
        <v>63</v>
      </c>
      <c r="G58" s="11">
        <v>63962</v>
      </c>
      <c r="H58" s="11" t="s">
        <v>9</v>
      </c>
      <c r="I58" s="11">
        <v>63962</v>
      </c>
      <c r="J58" s="11" t="s">
        <v>31</v>
      </c>
      <c r="K58" s="11" t="s">
        <v>10</v>
      </c>
      <c r="L58" s="11">
        <v>10000</v>
      </c>
      <c r="M58" s="16">
        <v>540</v>
      </c>
      <c r="N58" s="11" t="s">
        <v>9</v>
      </c>
      <c r="O58" s="16">
        <f t="shared" si="2"/>
        <v>2851.2000000000003</v>
      </c>
    </row>
    <row r="59" spans="1:15" ht="26.4" x14ac:dyDescent="0.25">
      <c r="A59" s="11">
        <v>54</v>
      </c>
      <c r="B59" s="11" t="s">
        <v>443</v>
      </c>
      <c r="C59" s="11" t="s">
        <v>7</v>
      </c>
      <c r="D59" s="11" t="s">
        <v>465</v>
      </c>
      <c r="E59" s="11">
        <v>38</v>
      </c>
      <c r="F59" s="11" t="s">
        <v>64</v>
      </c>
      <c r="G59" s="11">
        <v>63963</v>
      </c>
      <c r="H59" s="11" t="s">
        <v>9</v>
      </c>
      <c r="I59" s="11">
        <v>63963</v>
      </c>
      <c r="J59" s="11" t="s">
        <v>31</v>
      </c>
      <c r="K59" s="11" t="s">
        <v>10</v>
      </c>
      <c r="L59" s="11">
        <v>12100</v>
      </c>
      <c r="M59" s="16">
        <v>122</v>
      </c>
      <c r="N59" s="11" t="s">
        <v>9</v>
      </c>
      <c r="O59" s="16">
        <f t="shared" si="2"/>
        <v>644.16000000000008</v>
      </c>
    </row>
    <row r="60" spans="1:15" x14ac:dyDescent="0.25">
      <c r="A60" s="11">
        <v>55</v>
      </c>
      <c r="B60" s="11" t="s">
        <v>443</v>
      </c>
      <c r="C60" s="11" t="s">
        <v>7</v>
      </c>
      <c r="D60" s="11" t="s">
        <v>466</v>
      </c>
      <c r="E60" s="11">
        <v>38</v>
      </c>
      <c r="F60" s="11" t="s">
        <v>65</v>
      </c>
      <c r="G60" s="11">
        <v>63980</v>
      </c>
      <c r="H60" s="11" t="s">
        <v>9</v>
      </c>
      <c r="I60" s="11">
        <v>63980</v>
      </c>
      <c r="J60" s="11" t="s">
        <v>31</v>
      </c>
      <c r="K60" s="11" t="s">
        <v>10</v>
      </c>
      <c r="L60" s="11">
        <v>31400</v>
      </c>
      <c r="M60" s="16">
        <v>2033</v>
      </c>
      <c r="N60" s="11" t="s">
        <v>9</v>
      </c>
      <c r="O60" s="16">
        <f t="shared" si="2"/>
        <v>10734.24</v>
      </c>
    </row>
    <row r="61" spans="1:15" x14ac:dyDescent="0.25">
      <c r="A61" s="11">
        <v>56</v>
      </c>
      <c r="B61" s="11" t="s">
        <v>443</v>
      </c>
      <c r="C61" s="11" t="s">
        <v>7</v>
      </c>
      <c r="D61" s="11" t="s">
        <v>66</v>
      </c>
      <c r="E61" s="11">
        <v>38</v>
      </c>
      <c r="F61" s="11" t="s">
        <v>67</v>
      </c>
      <c r="G61" s="11">
        <v>63983</v>
      </c>
      <c r="H61" s="11" t="s">
        <v>9</v>
      </c>
      <c r="I61" s="11">
        <v>63983</v>
      </c>
      <c r="J61" s="11" t="s">
        <v>31</v>
      </c>
      <c r="K61" s="11" t="s">
        <v>10</v>
      </c>
      <c r="L61" s="11">
        <v>5000</v>
      </c>
      <c r="M61" s="16">
        <v>872</v>
      </c>
      <c r="N61" s="11" t="s">
        <v>9</v>
      </c>
      <c r="O61" s="16">
        <f t="shared" si="2"/>
        <v>4604.16</v>
      </c>
    </row>
    <row r="62" spans="1:15" x14ac:dyDescent="0.25">
      <c r="A62" s="11">
        <v>57</v>
      </c>
      <c r="B62" s="11" t="s">
        <v>443</v>
      </c>
      <c r="C62" s="11" t="s">
        <v>7</v>
      </c>
      <c r="D62" s="11" t="s">
        <v>68</v>
      </c>
      <c r="E62" s="11">
        <v>38</v>
      </c>
      <c r="F62" s="11" t="s">
        <v>69</v>
      </c>
      <c r="G62" s="11">
        <v>63984</v>
      </c>
      <c r="H62" s="11" t="s">
        <v>9</v>
      </c>
      <c r="I62" s="11">
        <v>63984</v>
      </c>
      <c r="J62" s="11" t="s">
        <v>31</v>
      </c>
      <c r="K62" s="11" t="s">
        <v>10</v>
      </c>
      <c r="L62" s="11">
        <v>4000</v>
      </c>
      <c r="M62" s="16">
        <v>698</v>
      </c>
      <c r="N62" s="11" t="s">
        <v>9</v>
      </c>
      <c r="O62" s="16">
        <f t="shared" si="2"/>
        <v>3685.44</v>
      </c>
    </row>
    <row r="63" spans="1:15" x14ac:dyDescent="0.25">
      <c r="A63" s="11">
        <v>58</v>
      </c>
      <c r="B63" s="11" t="s">
        <v>443</v>
      </c>
      <c r="C63" s="11" t="s">
        <v>7</v>
      </c>
      <c r="D63" s="11" t="s">
        <v>68</v>
      </c>
      <c r="E63" s="11">
        <v>38</v>
      </c>
      <c r="F63" s="11" t="s">
        <v>70</v>
      </c>
      <c r="G63" s="11">
        <v>63985</v>
      </c>
      <c r="H63" s="11" t="s">
        <v>9</v>
      </c>
      <c r="I63" s="11">
        <v>63985</v>
      </c>
      <c r="J63" s="11" t="s">
        <v>31</v>
      </c>
      <c r="K63" s="11" t="s">
        <v>10</v>
      </c>
      <c r="L63" s="11">
        <v>4000</v>
      </c>
      <c r="M63" s="16">
        <v>701</v>
      </c>
      <c r="N63" s="11" t="s">
        <v>9</v>
      </c>
      <c r="O63" s="16">
        <f t="shared" si="2"/>
        <v>3701.28</v>
      </c>
    </row>
    <row r="64" spans="1:15" ht="26.4" x14ac:dyDescent="0.25">
      <c r="A64" s="11">
        <v>59</v>
      </c>
      <c r="B64" s="11" t="s">
        <v>443</v>
      </c>
      <c r="C64" s="11" t="s">
        <v>7</v>
      </c>
      <c r="D64" s="11" t="s">
        <v>467</v>
      </c>
      <c r="E64" s="11">
        <v>38</v>
      </c>
      <c r="F64" s="11" t="s">
        <v>71</v>
      </c>
      <c r="G64" s="11">
        <v>63986</v>
      </c>
      <c r="H64" s="11" t="s">
        <v>9</v>
      </c>
      <c r="I64" s="11">
        <v>63986</v>
      </c>
      <c r="J64" s="11" t="s">
        <v>31</v>
      </c>
      <c r="K64" s="11" t="s">
        <v>10</v>
      </c>
      <c r="L64" s="11">
        <v>15900</v>
      </c>
      <c r="M64" s="16">
        <v>2908</v>
      </c>
      <c r="N64" s="11" t="s">
        <v>9</v>
      </c>
      <c r="O64" s="16">
        <f t="shared" si="2"/>
        <v>15354.240000000002</v>
      </c>
    </row>
    <row r="65" spans="1:15" x14ac:dyDescent="0.25">
      <c r="A65" s="11">
        <v>60</v>
      </c>
      <c r="B65" s="11" t="s">
        <v>443</v>
      </c>
      <c r="C65" s="11" t="s">
        <v>7</v>
      </c>
      <c r="D65" s="11" t="s">
        <v>72</v>
      </c>
      <c r="E65" s="11">
        <v>38</v>
      </c>
      <c r="F65" s="11" t="s">
        <v>73</v>
      </c>
      <c r="G65" s="11">
        <v>63987</v>
      </c>
      <c r="H65" s="11" t="s">
        <v>9</v>
      </c>
      <c r="I65" s="11">
        <v>63987</v>
      </c>
      <c r="J65" s="11" t="s">
        <v>31</v>
      </c>
      <c r="K65" s="11" t="s">
        <v>10</v>
      </c>
      <c r="L65" s="11">
        <v>9000</v>
      </c>
      <c r="M65" s="16">
        <v>1361</v>
      </c>
      <c r="N65" s="11" t="s">
        <v>9</v>
      </c>
      <c r="O65" s="16">
        <f t="shared" si="2"/>
        <v>7186.08</v>
      </c>
    </row>
    <row r="66" spans="1:15" ht="26.4" x14ac:dyDescent="0.25">
      <c r="A66" s="11">
        <v>61</v>
      </c>
      <c r="B66" s="11" t="s">
        <v>443</v>
      </c>
      <c r="C66" s="11" t="s">
        <v>7</v>
      </c>
      <c r="D66" s="11" t="s">
        <v>526</v>
      </c>
      <c r="E66" s="11">
        <v>38</v>
      </c>
      <c r="F66" s="11" t="s">
        <v>74</v>
      </c>
      <c r="G66" s="11">
        <v>63993</v>
      </c>
      <c r="H66" s="11" t="s">
        <v>9</v>
      </c>
      <c r="I66" s="11">
        <v>63993</v>
      </c>
      <c r="J66" s="11" t="s">
        <v>31</v>
      </c>
      <c r="K66" s="11" t="s">
        <v>10</v>
      </c>
      <c r="L66" s="11">
        <v>19100</v>
      </c>
      <c r="M66" s="16">
        <v>2411</v>
      </c>
      <c r="N66" s="11" t="s">
        <v>9</v>
      </c>
      <c r="O66" s="16">
        <f t="shared" si="2"/>
        <v>12730.08</v>
      </c>
    </row>
    <row r="67" spans="1:15" ht="26.4" x14ac:dyDescent="0.25">
      <c r="A67" s="11">
        <v>62</v>
      </c>
      <c r="B67" s="11" t="s">
        <v>443</v>
      </c>
      <c r="C67" s="11" t="s">
        <v>7</v>
      </c>
      <c r="D67" s="11" t="s">
        <v>468</v>
      </c>
      <c r="E67" s="11">
        <v>38</v>
      </c>
      <c r="F67" s="11" t="s">
        <v>75</v>
      </c>
      <c r="G67" s="11">
        <v>63994</v>
      </c>
      <c r="H67" s="11" t="s">
        <v>9</v>
      </c>
      <c r="I67" s="11">
        <v>63994</v>
      </c>
      <c r="J67" s="11" t="s">
        <v>31</v>
      </c>
      <c r="K67" s="11" t="s">
        <v>10</v>
      </c>
      <c r="L67" s="11">
        <v>9000</v>
      </c>
      <c r="M67" s="16">
        <v>5791</v>
      </c>
      <c r="N67" s="11" t="s">
        <v>9</v>
      </c>
      <c r="O67" s="16">
        <f t="shared" si="2"/>
        <v>30576.480000000003</v>
      </c>
    </row>
    <row r="68" spans="1:15" x14ac:dyDescent="0.25">
      <c r="A68" s="11">
        <v>63</v>
      </c>
      <c r="B68" s="11" t="s">
        <v>443</v>
      </c>
      <c r="C68" s="11" t="s">
        <v>7</v>
      </c>
      <c r="D68" s="11" t="s">
        <v>76</v>
      </c>
      <c r="E68" s="11">
        <v>38</v>
      </c>
      <c r="F68" s="11" t="s">
        <v>77</v>
      </c>
      <c r="G68" s="11">
        <v>63995</v>
      </c>
      <c r="H68" s="11" t="s">
        <v>9</v>
      </c>
      <c r="I68" s="11">
        <v>63995</v>
      </c>
      <c r="J68" s="11" t="s">
        <v>31</v>
      </c>
      <c r="K68" s="11" t="s">
        <v>10</v>
      </c>
      <c r="L68" s="11">
        <v>5000</v>
      </c>
      <c r="M68" s="16">
        <v>1551</v>
      </c>
      <c r="N68" s="11" t="s">
        <v>9</v>
      </c>
      <c r="O68" s="16">
        <f t="shared" si="2"/>
        <v>8189.2800000000007</v>
      </c>
    </row>
    <row r="69" spans="1:15" ht="48.75" customHeight="1" x14ac:dyDescent="0.25">
      <c r="A69" s="11">
        <v>64</v>
      </c>
      <c r="B69" s="11" t="s">
        <v>443</v>
      </c>
      <c r="C69" s="11" t="s">
        <v>7</v>
      </c>
      <c r="D69" s="11" t="s">
        <v>469</v>
      </c>
      <c r="E69" s="11">
        <v>38</v>
      </c>
      <c r="F69" s="11" t="s">
        <v>78</v>
      </c>
      <c r="G69" s="11">
        <v>63996</v>
      </c>
      <c r="H69" s="11" t="s">
        <v>9</v>
      </c>
      <c r="I69" s="11">
        <v>63996</v>
      </c>
      <c r="J69" s="11" t="s">
        <v>31</v>
      </c>
      <c r="K69" s="11" t="s">
        <v>10</v>
      </c>
      <c r="L69" s="11">
        <v>4500</v>
      </c>
      <c r="M69" s="16">
        <v>8</v>
      </c>
      <c r="N69" s="11" t="s">
        <v>9</v>
      </c>
      <c r="O69" s="16">
        <f t="shared" si="2"/>
        <v>42.24</v>
      </c>
    </row>
    <row r="70" spans="1:15" ht="16.5" customHeight="1" x14ac:dyDescent="0.25">
      <c r="A70" s="11">
        <v>65</v>
      </c>
      <c r="B70" s="11" t="s">
        <v>443</v>
      </c>
      <c r="C70" s="11" t="s">
        <v>7</v>
      </c>
      <c r="D70" s="11" t="s">
        <v>528</v>
      </c>
      <c r="E70" s="11" t="s">
        <v>9</v>
      </c>
      <c r="F70" s="11" t="s">
        <v>9</v>
      </c>
      <c r="G70" s="11">
        <v>51629</v>
      </c>
      <c r="H70" s="11" t="s">
        <v>9</v>
      </c>
      <c r="I70" s="11">
        <v>51629</v>
      </c>
      <c r="J70" s="11" t="s">
        <v>523</v>
      </c>
      <c r="K70" s="11" t="s">
        <v>10</v>
      </c>
      <c r="L70" s="11">
        <v>93300</v>
      </c>
      <c r="M70" s="16">
        <v>446</v>
      </c>
      <c r="N70" s="11" t="s">
        <v>9</v>
      </c>
      <c r="O70" s="16">
        <f>6*M70</f>
        <v>2676</v>
      </c>
    </row>
    <row r="71" spans="1:15" ht="15.75" customHeight="1" x14ac:dyDescent="0.25">
      <c r="A71" s="11">
        <v>66</v>
      </c>
      <c r="B71" s="11" t="s">
        <v>443</v>
      </c>
      <c r="C71" s="11" t="s">
        <v>7</v>
      </c>
      <c r="D71" s="11" t="s">
        <v>470</v>
      </c>
      <c r="E71" s="11">
        <v>35</v>
      </c>
      <c r="F71" s="11" t="s">
        <v>79</v>
      </c>
      <c r="G71" s="11">
        <v>62922</v>
      </c>
      <c r="H71" s="11" t="s">
        <v>9</v>
      </c>
      <c r="I71" s="11">
        <v>62922</v>
      </c>
      <c r="J71" s="11" t="s">
        <v>521</v>
      </c>
      <c r="K71" s="11" t="s">
        <v>10</v>
      </c>
      <c r="L71" s="11">
        <v>2500</v>
      </c>
      <c r="M71" s="16">
        <v>823</v>
      </c>
      <c r="N71" s="11" t="s">
        <v>9</v>
      </c>
      <c r="O71" s="16">
        <f t="shared" ref="O71:O72" si="3">4.8*M71</f>
        <v>3950.3999999999996</v>
      </c>
    </row>
    <row r="72" spans="1:15" x14ac:dyDescent="0.25">
      <c r="A72" s="11">
        <v>67</v>
      </c>
      <c r="B72" s="11" t="s">
        <v>443</v>
      </c>
      <c r="C72" s="11" t="s">
        <v>7</v>
      </c>
      <c r="D72" s="11" t="s">
        <v>470</v>
      </c>
      <c r="E72" s="11">
        <v>35</v>
      </c>
      <c r="F72" s="11" t="s">
        <v>80</v>
      </c>
      <c r="G72" s="11">
        <v>62944</v>
      </c>
      <c r="H72" s="11" t="s">
        <v>9</v>
      </c>
      <c r="I72" s="11">
        <v>62944</v>
      </c>
      <c r="J72" s="11" t="s">
        <v>521</v>
      </c>
      <c r="K72" s="11" t="s">
        <v>10</v>
      </c>
      <c r="L72" s="11">
        <v>2000</v>
      </c>
      <c r="M72" s="16">
        <v>724</v>
      </c>
      <c r="N72" s="11" t="s">
        <v>9</v>
      </c>
      <c r="O72" s="16">
        <f t="shared" si="3"/>
        <v>3475.2</v>
      </c>
    </row>
    <row r="73" spans="1:15" x14ac:dyDescent="0.25">
      <c r="A73" s="11">
        <v>68</v>
      </c>
      <c r="B73" s="11" t="s">
        <v>443</v>
      </c>
      <c r="C73" s="11" t="s">
        <v>7</v>
      </c>
      <c r="D73" s="11" t="s">
        <v>471</v>
      </c>
      <c r="E73" s="11">
        <v>35</v>
      </c>
      <c r="F73" s="11" t="s">
        <v>81</v>
      </c>
      <c r="G73" s="11">
        <v>62943</v>
      </c>
      <c r="H73" s="11" t="s">
        <v>9</v>
      </c>
      <c r="I73" s="11">
        <v>62943</v>
      </c>
      <c r="J73" s="11" t="s">
        <v>31</v>
      </c>
      <c r="K73" s="11" t="s">
        <v>10</v>
      </c>
      <c r="L73" s="11">
        <v>6600</v>
      </c>
      <c r="M73" s="16">
        <v>46</v>
      </c>
      <c r="N73" s="11" t="s">
        <v>9</v>
      </c>
      <c r="O73" s="16">
        <f t="shared" ref="O73:O100" si="4">5.28*M73</f>
        <v>242.88000000000002</v>
      </c>
    </row>
    <row r="74" spans="1:15" x14ac:dyDescent="0.25">
      <c r="A74" s="11">
        <v>69</v>
      </c>
      <c r="B74" s="11" t="s">
        <v>443</v>
      </c>
      <c r="C74" s="11" t="s">
        <v>7</v>
      </c>
      <c r="D74" s="11" t="s">
        <v>68</v>
      </c>
      <c r="E74" s="11">
        <v>35</v>
      </c>
      <c r="F74" s="11" t="s">
        <v>82</v>
      </c>
      <c r="G74" s="11">
        <v>62942</v>
      </c>
      <c r="H74" s="11" t="s">
        <v>9</v>
      </c>
      <c r="I74" s="11">
        <v>62942</v>
      </c>
      <c r="J74" s="11" t="s">
        <v>31</v>
      </c>
      <c r="K74" s="11" t="s">
        <v>10</v>
      </c>
      <c r="L74" s="11">
        <v>8200</v>
      </c>
      <c r="M74" s="16">
        <v>1982</v>
      </c>
      <c r="N74" s="11" t="s">
        <v>9</v>
      </c>
      <c r="O74" s="16">
        <f t="shared" si="4"/>
        <v>10464.960000000001</v>
      </c>
    </row>
    <row r="75" spans="1:15" x14ac:dyDescent="0.25">
      <c r="A75" s="11">
        <v>70</v>
      </c>
      <c r="B75" s="11" t="s">
        <v>443</v>
      </c>
      <c r="C75" s="11" t="s">
        <v>7</v>
      </c>
      <c r="D75" s="11" t="s">
        <v>472</v>
      </c>
      <c r="E75" s="11">
        <v>35</v>
      </c>
      <c r="F75" s="11" t="s">
        <v>83</v>
      </c>
      <c r="G75" s="11">
        <v>62941</v>
      </c>
      <c r="H75" s="11" t="s">
        <v>9</v>
      </c>
      <c r="I75" s="11">
        <v>62941</v>
      </c>
      <c r="J75" s="11" t="s">
        <v>31</v>
      </c>
      <c r="K75" s="11" t="s">
        <v>10</v>
      </c>
      <c r="L75" s="11">
        <v>5000</v>
      </c>
      <c r="M75" s="16">
        <v>1739</v>
      </c>
      <c r="N75" s="11" t="s">
        <v>9</v>
      </c>
      <c r="O75" s="16">
        <f t="shared" si="4"/>
        <v>9181.92</v>
      </c>
    </row>
    <row r="76" spans="1:15" x14ac:dyDescent="0.25">
      <c r="A76" s="11">
        <v>71</v>
      </c>
      <c r="B76" s="11" t="s">
        <v>443</v>
      </c>
      <c r="C76" s="11" t="s">
        <v>7</v>
      </c>
      <c r="D76" s="11" t="s">
        <v>84</v>
      </c>
      <c r="E76" s="11">
        <v>35</v>
      </c>
      <c r="F76" s="11" t="s">
        <v>85</v>
      </c>
      <c r="G76" s="11">
        <v>62940</v>
      </c>
      <c r="H76" s="11" t="s">
        <v>9</v>
      </c>
      <c r="I76" s="11">
        <v>62940</v>
      </c>
      <c r="J76" s="11" t="s">
        <v>31</v>
      </c>
      <c r="K76" s="11" t="s">
        <v>10</v>
      </c>
      <c r="L76" s="11">
        <v>1900</v>
      </c>
      <c r="M76" s="16">
        <v>569</v>
      </c>
      <c r="N76" s="11" t="s">
        <v>9</v>
      </c>
      <c r="O76" s="16">
        <f t="shared" si="4"/>
        <v>3004.32</v>
      </c>
    </row>
    <row r="77" spans="1:15" x14ac:dyDescent="0.25">
      <c r="A77" s="11">
        <v>72</v>
      </c>
      <c r="B77" s="11" t="s">
        <v>443</v>
      </c>
      <c r="C77" s="11" t="s">
        <v>7</v>
      </c>
      <c r="D77" s="11" t="s">
        <v>86</v>
      </c>
      <c r="E77" s="11">
        <v>35</v>
      </c>
      <c r="F77" s="11" t="s">
        <v>87</v>
      </c>
      <c r="G77" s="11">
        <v>62939</v>
      </c>
      <c r="H77" s="11" t="s">
        <v>9</v>
      </c>
      <c r="I77" s="11">
        <v>62939</v>
      </c>
      <c r="J77" s="11" t="s">
        <v>31</v>
      </c>
      <c r="K77" s="11" t="s">
        <v>10</v>
      </c>
      <c r="L77" s="11">
        <v>2100</v>
      </c>
      <c r="M77" s="16">
        <v>587</v>
      </c>
      <c r="N77" s="11" t="s">
        <v>9</v>
      </c>
      <c r="O77" s="16">
        <f t="shared" si="4"/>
        <v>3099.36</v>
      </c>
    </row>
    <row r="78" spans="1:15" ht="39.6" x14ac:dyDescent="0.25">
      <c r="A78" s="11">
        <v>73</v>
      </c>
      <c r="B78" s="11" t="s">
        <v>443</v>
      </c>
      <c r="C78" s="11" t="s">
        <v>7</v>
      </c>
      <c r="D78" s="11" t="s">
        <v>473</v>
      </c>
      <c r="E78" s="11">
        <v>35</v>
      </c>
      <c r="F78" s="11" t="s">
        <v>88</v>
      </c>
      <c r="G78" s="11">
        <v>62938</v>
      </c>
      <c r="H78" s="11" t="s">
        <v>9</v>
      </c>
      <c r="I78" s="11">
        <v>62938</v>
      </c>
      <c r="J78" s="11" t="s">
        <v>31</v>
      </c>
      <c r="K78" s="11" t="s">
        <v>10</v>
      </c>
      <c r="L78" s="11">
        <v>5200</v>
      </c>
      <c r="M78" s="16">
        <v>1383</v>
      </c>
      <c r="N78" s="11" t="s">
        <v>9</v>
      </c>
      <c r="O78" s="16">
        <f t="shared" si="4"/>
        <v>7302.2400000000007</v>
      </c>
    </row>
    <row r="79" spans="1:15" x14ac:dyDescent="0.25">
      <c r="A79" s="11">
        <v>74</v>
      </c>
      <c r="B79" s="11" t="s">
        <v>443</v>
      </c>
      <c r="C79" s="11" t="s">
        <v>7</v>
      </c>
      <c r="D79" s="11" t="s">
        <v>89</v>
      </c>
      <c r="E79" s="11">
        <v>35</v>
      </c>
      <c r="F79" s="11" t="s">
        <v>90</v>
      </c>
      <c r="G79" s="11">
        <v>62937</v>
      </c>
      <c r="H79" s="11" t="s">
        <v>9</v>
      </c>
      <c r="I79" s="11">
        <v>62937</v>
      </c>
      <c r="J79" s="11" t="s">
        <v>31</v>
      </c>
      <c r="K79" s="11" t="s">
        <v>10</v>
      </c>
      <c r="L79" s="11">
        <v>5600</v>
      </c>
      <c r="M79" s="16">
        <v>1117</v>
      </c>
      <c r="N79" s="11" t="s">
        <v>9</v>
      </c>
      <c r="O79" s="16">
        <f t="shared" si="4"/>
        <v>5897.76</v>
      </c>
    </row>
    <row r="80" spans="1:15" ht="17.25" customHeight="1" x14ac:dyDescent="0.25">
      <c r="A80" s="11">
        <v>75</v>
      </c>
      <c r="B80" s="11" t="s">
        <v>443</v>
      </c>
      <c r="C80" s="11" t="s">
        <v>7</v>
      </c>
      <c r="D80" s="11" t="s">
        <v>474</v>
      </c>
      <c r="E80" s="11">
        <v>35</v>
      </c>
      <c r="F80" s="11" t="s">
        <v>91</v>
      </c>
      <c r="G80" s="11">
        <v>62949</v>
      </c>
      <c r="H80" s="11" t="s">
        <v>9</v>
      </c>
      <c r="I80" s="11">
        <v>62949</v>
      </c>
      <c r="J80" s="11" t="s">
        <v>31</v>
      </c>
      <c r="K80" s="11" t="s">
        <v>10</v>
      </c>
      <c r="L80" s="11">
        <v>1900</v>
      </c>
      <c r="M80" s="16">
        <v>441</v>
      </c>
      <c r="N80" s="11" t="s">
        <v>9</v>
      </c>
      <c r="O80" s="16">
        <f t="shared" si="4"/>
        <v>2328.48</v>
      </c>
    </row>
    <row r="81" spans="1:15" ht="46.5" customHeight="1" x14ac:dyDescent="0.25">
      <c r="A81" s="11">
        <v>76</v>
      </c>
      <c r="B81" s="11" t="s">
        <v>443</v>
      </c>
      <c r="C81" s="11" t="s">
        <v>7</v>
      </c>
      <c r="D81" s="11" t="s">
        <v>475</v>
      </c>
      <c r="E81" s="11">
        <v>35</v>
      </c>
      <c r="F81" s="11" t="s">
        <v>92</v>
      </c>
      <c r="G81" s="11">
        <v>62936</v>
      </c>
      <c r="H81" s="11" t="s">
        <v>9</v>
      </c>
      <c r="I81" s="11">
        <v>62936</v>
      </c>
      <c r="J81" s="11" t="s">
        <v>31</v>
      </c>
      <c r="K81" s="11" t="s">
        <v>10</v>
      </c>
      <c r="L81" s="11">
        <v>2500</v>
      </c>
      <c r="M81" s="16">
        <v>548</v>
      </c>
      <c r="N81" s="11" t="s">
        <v>9</v>
      </c>
      <c r="O81" s="16">
        <f t="shared" si="4"/>
        <v>2893.44</v>
      </c>
    </row>
    <row r="82" spans="1:15" ht="26.4" x14ac:dyDescent="0.25">
      <c r="A82" s="11">
        <v>77</v>
      </c>
      <c r="B82" s="11" t="s">
        <v>443</v>
      </c>
      <c r="C82" s="11" t="s">
        <v>7</v>
      </c>
      <c r="D82" s="11" t="s">
        <v>476</v>
      </c>
      <c r="E82" s="11">
        <v>35</v>
      </c>
      <c r="F82" s="11" t="s">
        <v>93</v>
      </c>
      <c r="G82" s="11">
        <v>62935</v>
      </c>
      <c r="H82" s="11" t="s">
        <v>9</v>
      </c>
      <c r="I82" s="11">
        <v>62935</v>
      </c>
      <c r="J82" s="11" t="s">
        <v>31</v>
      </c>
      <c r="K82" s="11" t="s">
        <v>10</v>
      </c>
      <c r="L82" s="11">
        <v>2000</v>
      </c>
      <c r="M82" s="16">
        <v>414</v>
      </c>
      <c r="N82" s="11" t="s">
        <v>9</v>
      </c>
      <c r="O82" s="16">
        <f t="shared" si="4"/>
        <v>2185.92</v>
      </c>
    </row>
    <row r="83" spans="1:15" x14ac:dyDescent="0.25">
      <c r="A83" s="11">
        <v>78</v>
      </c>
      <c r="B83" s="11" t="s">
        <v>443</v>
      </c>
      <c r="C83" s="11" t="s">
        <v>7</v>
      </c>
      <c r="D83" s="11" t="s">
        <v>94</v>
      </c>
      <c r="E83" s="11" t="s">
        <v>9</v>
      </c>
      <c r="F83" s="11" t="s">
        <v>9</v>
      </c>
      <c r="G83" s="11">
        <v>62932</v>
      </c>
      <c r="H83" s="11" t="s">
        <v>9</v>
      </c>
      <c r="I83" s="11">
        <v>62932</v>
      </c>
      <c r="J83" s="11" t="s">
        <v>31</v>
      </c>
      <c r="K83" s="11" t="s">
        <v>10</v>
      </c>
      <c r="L83" s="11">
        <v>4100</v>
      </c>
      <c r="M83" s="16">
        <v>1397</v>
      </c>
      <c r="N83" s="11" t="s">
        <v>9</v>
      </c>
      <c r="O83" s="16">
        <f t="shared" si="4"/>
        <v>7376.1600000000008</v>
      </c>
    </row>
    <row r="84" spans="1:15" x14ac:dyDescent="0.25">
      <c r="A84" s="11">
        <v>79</v>
      </c>
      <c r="B84" s="11" t="s">
        <v>443</v>
      </c>
      <c r="C84" s="11" t="s">
        <v>7</v>
      </c>
      <c r="D84" s="11" t="s">
        <v>95</v>
      </c>
      <c r="E84" s="11">
        <v>35</v>
      </c>
      <c r="F84" s="11" t="s">
        <v>96</v>
      </c>
      <c r="G84" s="11">
        <v>62931</v>
      </c>
      <c r="H84" s="11" t="s">
        <v>9</v>
      </c>
      <c r="I84" s="11">
        <v>62931</v>
      </c>
      <c r="J84" s="11" t="s">
        <v>31</v>
      </c>
      <c r="K84" s="11" t="s">
        <v>10</v>
      </c>
      <c r="L84" s="11">
        <v>4000</v>
      </c>
      <c r="M84" s="16">
        <v>171</v>
      </c>
      <c r="N84" s="11" t="s">
        <v>9</v>
      </c>
      <c r="O84" s="16">
        <f t="shared" si="4"/>
        <v>902.88</v>
      </c>
    </row>
    <row r="85" spans="1:15" ht="39.6" x14ac:dyDescent="0.25">
      <c r="A85" s="11">
        <v>80</v>
      </c>
      <c r="B85" s="11" t="s">
        <v>443</v>
      </c>
      <c r="C85" s="11" t="s">
        <v>7</v>
      </c>
      <c r="D85" s="11" t="s">
        <v>477</v>
      </c>
      <c r="E85" s="11">
        <v>29</v>
      </c>
      <c r="F85" s="11" t="s">
        <v>97</v>
      </c>
      <c r="G85" s="11">
        <v>62951</v>
      </c>
      <c r="H85" s="11" t="s">
        <v>9</v>
      </c>
      <c r="I85" s="11">
        <v>62951</v>
      </c>
      <c r="J85" s="11" t="s">
        <v>31</v>
      </c>
      <c r="K85" s="11" t="s">
        <v>10</v>
      </c>
      <c r="L85" s="11">
        <v>19000</v>
      </c>
      <c r="M85" s="16">
        <v>255</v>
      </c>
      <c r="N85" s="11" t="s">
        <v>9</v>
      </c>
      <c r="O85" s="16">
        <f t="shared" si="4"/>
        <v>1346.4</v>
      </c>
    </row>
    <row r="86" spans="1:15" ht="20.25" customHeight="1" x14ac:dyDescent="0.25">
      <c r="A86" s="11">
        <v>81</v>
      </c>
      <c r="B86" s="11" t="s">
        <v>443</v>
      </c>
      <c r="C86" s="11" t="s">
        <v>7</v>
      </c>
      <c r="D86" s="11" t="s">
        <v>471</v>
      </c>
      <c r="E86" s="11">
        <v>35</v>
      </c>
      <c r="F86" s="11" t="s">
        <v>98</v>
      </c>
      <c r="G86" s="11">
        <v>62927</v>
      </c>
      <c r="H86" s="11" t="s">
        <v>9</v>
      </c>
      <c r="I86" s="11">
        <v>62927</v>
      </c>
      <c r="J86" s="11" t="s">
        <v>31</v>
      </c>
      <c r="K86" s="11" t="s">
        <v>10</v>
      </c>
      <c r="L86" s="11">
        <v>7900</v>
      </c>
      <c r="M86" s="16">
        <v>2713</v>
      </c>
      <c r="N86" s="11" t="s">
        <v>9</v>
      </c>
      <c r="O86" s="16">
        <f t="shared" si="4"/>
        <v>14324.640000000001</v>
      </c>
    </row>
    <row r="87" spans="1:15" ht="52.5" customHeight="1" x14ac:dyDescent="0.25">
      <c r="A87" s="11">
        <v>82</v>
      </c>
      <c r="B87" s="11" t="s">
        <v>443</v>
      </c>
      <c r="C87" s="11" t="s">
        <v>7</v>
      </c>
      <c r="D87" s="11" t="s">
        <v>478</v>
      </c>
      <c r="E87" s="11">
        <v>35</v>
      </c>
      <c r="F87" s="11" t="s">
        <v>99</v>
      </c>
      <c r="G87" s="11">
        <v>62929</v>
      </c>
      <c r="H87" s="11" t="s">
        <v>9</v>
      </c>
      <c r="I87" s="11">
        <v>62929</v>
      </c>
      <c r="J87" s="11" t="s">
        <v>31</v>
      </c>
      <c r="K87" s="11" t="s">
        <v>10</v>
      </c>
      <c r="L87" s="11">
        <v>400</v>
      </c>
      <c r="M87" s="16">
        <v>390</v>
      </c>
      <c r="N87" s="11" t="s">
        <v>9</v>
      </c>
      <c r="O87" s="16">
        <f t="shared" si="4"/>
        <v>2059.2000000000003</v>
      </c>
    </row>
    <row r="88" spans="1:15" ht="20.25" customHeight="1" x14ac:dyDescent="0.25">
      <c r="A88" s="11">
        <v>83</v>
      </c>
      <c r="B88" s="11" t="s">
        <v>443</v>
      </c>
      <c r="C88" s="11" t="s">
        <v>7</v>
      </c>
      <c r="D88" s="11" t="s">
        <v>100</v>
      </c>
      <c r="E88" s="11">
        <v>32</v>
      </c>
      <c r="F88" s="11" t="s">
        <v>101</v>
      </c>
      <c r="G88" s="11">
        <v>63407</v>
      </c>
      <c r="H88" s="11" t="s">
        <v>9</v>
      </c>
      <c r="I88" s="11">
        <v>63407</v>
      </c>
      <c r="J88" s="11" t="s">
        <v>31</v>
      </c>
      <c r="K88" s="11" t="s">
        <v>10</v>
      </c>
      <c r="L88" s="11">
        <v>5300</v>
      </c>
      <c r="M88" s="16">
        <v>1181</v>
      </c>
      <c r="N88" s="11" t="s">
        <v>9</v>
      </c>
      <c r="O88" s="16">
        <f t="shared" si="4"/>
        <v>6235.68</v>
      </c>
    </row>
    <row r="89" spans="1:15" ht="57.75" customHeight="1" x14ac:dyDescent="0.25">
      <c r="A89" s="11">
        <v>84</v>
      </c>
      <c r="B89" s="11" t="s">
        <v>443</v>
      </c>
      <c r="C89" s="11" t="s">
        <v>7</v>
      </c>
      <c r="D89" s="11" t="s">
        <v>479</v>
      </c>
      <c r="E89" s="11">
        <v>32</v>
      </c>
      <c r="F89" s="11" t="s">
        <v>101</v>
      </c>
      <c r="G89" s="11">
        <v>63406</v>
      </c>
      <c r="H89" s="11" t="s">
        <v>9</v>
      </c>
      <c r="I89" s="11">
        <v>63406</v>
      </c>
      <c r="J89" s="11" t="s">
        <v>31</v>
      </c>
      <c r="K89" s="11" t="s">
        <v>10</v>
      </c>
      <c r="L89" s="11">
        <v>7700</v>
      </c>
      <c r="M89" s="16">
        <v>2277</v>
      </c>
      <c r="N89" s="11" t="s">
        <v>9</v>
      </c>
      <c r="O89" s="16">
        <f t="shared" si="4"/>
        <v>12022.560000000001</v>
      </c>
    </row>
    <row r="90" spans="1:15" ht="30" customHeight="1" x14ac:dyDescent="0.25">
      <c r="A90" s="11">
        <v>85</v>
      </c>
      <c r="B90" s="11" t="s">
        <v>443</v>
      </c>
      <c r="C90" s="11" t="s">
        <v>7</v>
      </c>
      <c r="D90" s="11" t="s">
        <v>529</v>
      </c>
      <c r="E90" s="11">
        <v>32</v>
      </c>
      <c r="F90" s="11" t="s">
        <v>102</v>
      </c>
      <c r="G90" s="11">
        <v>63405</v>
      </c>
      <c r="H90" s="11" t="s">
        <v>9</v>
      </c>
      <c r="I90" s="11">
        <v>63405</v>
      </c>
      <c r="J90" s="11" t="s">
        <v>31</v>
      </c>
      <c r="K90" s="11" t="s">
        <v>10</v>
      </c>
      <c r="L90" s="11">
        <v>2900</v>
      </c>
      <c r="M90" s="16">
        <v>760</v>
      </c>
      <c r="N90" s="11" t="s">
        <v>9</v>
      </c>
      <c r="O90" s="16">
        <f t="shared" si="4"/>
        <v>4012.8</v>
      </c>
    </row>
    <row r="91" spans="1:15" ht="27" customHeight="1" x14ac:dyDescent="0.25">
      <c r="A91" s="11">
        <v>86</v>
      </c>
      <c r="B91" s="11" t="s">
        <v>443</v>
      </c>
      <c r="C91" s="11" t="s">
        <v>7</v>
      </c>
      <c r="D91" s="11" t="s">
        <v>529</v>
      </c>
      <c r="E91" s="11">
        <v>32</v>
      </c>
      <c r="F91" s="11" t="s">
        <v>103</v>
      </c>
      <c r="G91" s="11">
        <v>63404</v>
      </c>
      <c r="H91" s="11" t="s">
        <v>9</v>
      </c>
      <c r="I91" s="11">
        <v>63404</v>
      </c>
      <c r="J91" s="11" t="s">
        <v>31</v>
      </c>
      <c r="K91" s="11" t="s">
        <v>10</v>
      </c>
      <c r="L91" s="11">
        <v>5000</v>
      </c>
      <c r="M91" s="16">
        <v>1163</v>
      </c>
      <c r="N91" s="11" t="s">
        <v>9</v>
      </c>
      <c r="O91" s="16">
        <f t="shared" si="4"/>
        <v>6140.64</v>
      </c>
    </row>
    <row r="92" spans="1:15" ht="27.75" customHeight="1" x14ac:dyDescent="0.25">
      <c r="A92" s="11">
        <v>87</v>
      </c>
      <c r="B92" s="11" t="s">
        <v>443</v>
      </c>
      <c r="C92" s="11" t="s">
        <v>7</v>
      </c>
      <c r="D92" s="11" t="s">
        <v>529</v>
      </c>
      <c r="E92" s="11">
        <v>32</v>
      </c>
      <c r="F92" s="11" t="s">
        <v>104</v>
      </c>
      <c r="G92" s="11">
        <v>63403</v>
      </c>
      <c r="H92" s="11" t="s">
        <v>9</v>
      </c>
      <c r="I92" s="11">
        <v>63403</v>
      </c>
      <c r="J92" s="11" t="s">
        <v>31</v>
      </c>
      <c r="K92" s="11" t="s">
        <v>10</v>
      </c>
      <c r="L92" s="11">
        <v>3900</v>
      </c>
      <c r="M92" s="16">
        <v>863</v>
      </c>
      <c r="N92" s="11" t="s">
        <v>9</v>
      </c>
      <c r="O92" s="16">
        <f t="shared" si="4"/>
        <v>4556.6400000000003</v>
      </c>
    </row>
    <row r="93" spans="1:15" ht="16.5" customHeight="1" x14ac:dyDescent="0.25">
      <c r="A93" s="11">
        <v>88</v>
      </c>
      <c r="B93" s="11" t="s">
        <v>443</v>
      </c>
      <c r="C93" s="11" t="s">
        <v>7</v>
      </c>
      <c r="D93" s="11" t="s">
        <v>105</v>
      </c>
      <c r="E93" s="11">
        <v>32</v>
      </c>
      <c r="F93" s="11" t="s">
        <v>106</v>
      </c>
      <c r="G93" s="11">
        <v>63402</v>
      </c>
      <c r="H93" s="11" t="s">
        <v>9</v>
      </c>
      <c r="I93" s="11">
        <v>63402</v>
      </c>
      <c r="J93" s="11" t="s">
        <v>31</v>
      </c>
      <c r="K93" s="11" t="s">
        <v>10</v>
      </c>
      <c r="L93" s="11">
        <v>5000</v>
      </c>
      <c r="M93" s="16">
        <v>1080</v>
      </c>
      <c r="N93" s="11" t="s">
        <v>9</v>
      </c>
      <c r="O93" s="16">
        <f t="shared" si="4"/>
        <v>5702.4000000000005</v>
      </c>
    </row>
    <row r="94" spans="1:15" ht="19.5" customHeight="1" x14ac:dyDescent="0.25">
      <c r="A94" s="11">
        <v>89</v>
      </c>
      <c r="B94" s="11" t="s">
        <v>443</v>
      </c>
      <c r="C94" s="11" t="s">
        <v>7</v>
      </c>
      <c r="D94" s="11" t="s">
        <v>107</v>
      </c>
      <c r="E94" s="11">
        <v>32</v>
      </c>
      <c r="F94" s="11" t="s">
        <v>108</v>
      </c>
      <c r="G94" s="11">
        <v>63401</v>
      </c>
      <c r="H94" s="11" t="s">
        <v>9</v>
      </c>
      <c r="I94" s="11">
        <v>63401</v>
      </c>
      <c r="J94" s="11" t="s">
        <v>31</v>
      </c>
      <c r="K94" s="11" t="s">
        <v>10</v>
      </c>
      <c r="L94" s="11">
        <v>5000</v>
      </c>
      <c r="M94" s="16">
        <v>1038</v>
      </c>
      <c r="N94" s="11" t="s">
        <v>9</v>
      </c>
      <c r="O94" s="16">
        <f t="shared" si="4"/>
        <v>5480.64</v>
      </c>
    </row>
    <row r="95" spans="1:15" ht="26.4" x14ac:dyDescent="0.25">
      <c r="A95" s="11">
        <v>90</v>
      </c>
      <c r="B95" s="11" t="s">
        <v>443</v>
      </c>
      <c r="C95" s="11" t="s">
        <v>7</v>
      </c>
      <c r="D95" s="11" t="s">
        <v>481</v>
      </c>
      <c r="E95" s="11">
        <v>32</v>
      </c>
      <c r="F95" s="11" t="s">
        <v>109</v>
      </c>
      <c r="G95" s="11">
        <v>63400</v>
      </c>
      <c r="H95" s="11" t="s">
        <v>9</v>
      </c>
      <c r="I95" s="11">
        <v>63400</v>
      </c>
      <c r="J95" s="11" t="s">
        <v>31</v>
      </c>
      <c r="K95" s="11" t="s">
        <v>10</v>
      </c>
      <c r="L95" s="11">
        <v>5000</v>
      </c>
      <c r="M95" s="16">
        <v>995</v>
      </c>
      <c r="N95" s="11" t="s">
        <v>9</v>
      </c>
      <c r="O95" s="16">
        <f t="shared" si="4"/>
        <v>5253.6</v>
      </c>
    </row>
    <row r="96" spans="1:15" ht="15.75" customHeight="1" x14ac:dyDescent="0.25">
      <c r="A96" s="11">
        <v>91</v>
      </c>
      <c r="B96" s="11" t="s">
        <v>443</v>
      </c>
      <c r="C96" s="11" t="s">
        <v>7</v>
      </c>
      <c r="D96" s="11" t="s">
        <v>110</v>
      </c>
      <c r="E96" s="11">
        <v>32</v>
      </c>
      <c r="F96" s="11" t="s">
        <v>111</v>
      </c>
      <c r="G96" s="11">
        <v>63399</v>
      </c>
      <c r="H96" s="11" t="s">
        <v>9</v>
      </c>
      <c r="I96" s="11">
        <v>63399</v>
      </c>
      <c r="J96" s="11" t="s">
        <v>31</v>
      </c>
      <c r="K96" s="11" t="s">
        <v>10</v>
      </c>
      <c r="L96" s="11">
        <v>5000</v>
      </c>
      <c r="M96" s="16">
        <v>1066</v>
      </c>
      <c r="N96" s="11" t="s">
        <v>9</v>
      </c>
      <c r="O96" s="16">
        <f t="shared" si="4"/>
        <v>5628.4800000000005</v>
      </c>
    </row>
    <row r="97" spans="1:15" ht="16.5" customHeight="1" x14ac:dyDescent="0.25">
      <c r="A97" s="11">
        <v>92</v>
      </c>
      <c r="B97" s="11" t="s">
        <v>443</v>
      </c>
      <c r="C97" s="11" t="s">
        <v>7</v>
      </c>
      <c r="D97" s="11" t="s">
        <v>112</v>
      </c>
      <c r="E97" s="11">
        <v>32</v>
      </c>
      <c r="F97" s="11" t="s">
        <v>113</v>
      </c>
      <c r="G97" s="11">
        <v>63398</v>
      </c>
      <c r="H97" s="11" t="s">
        <v>9</v>
      </c>
      <c r="I97" s="11">
        <v>63398</v>
      </c>
      <c r="J97" s="11" t="s">
        <v>31</v>
      </c>
      <c r="K97" s="11" t="s">
        <v>10</v>
      </c>
      <c r="L97" s="11">
        <v>5000</v>
      </c>
      <c r="M97" s="16">
        <v>1247</v>
      </c>
      <c r="N97" s="11" t="s">
        <v>9</v>
      </c>
      <c r="O97" s="16">
        <f t="shared" si="4"/>
        <v>6584.1600000000008</v>
      </c>
    </row>
    <row r="98" spans="1:15" ht="30" customHeight="1" x14ac:dyDescent="0.25">
      <c r="A98" s="11">
        <v>93</v>
      </c>
      <c r="B98" s="11" t="s">
        <v>443</v>
      </c>
      <c r="C98" s="11" t="s">
        <v>7</v>
      </c>
      <c r="D98" s="11" t="s">
        <v>529</v>
      </c>
      <c r="E98" s="11">
        <v>32</v>
      </c>
      <c r="F98" s="11" t="s">
        <v>114</v>
      </c>
      <c r="G98" s="11">
        <v>63397</v>
      </c>
      <c r="H98" s="11" t="s">
        <v>9</v>
      </c>
      <c r="I98" s="11">
        <v>63397</v>
      </c>
      <c r="J98" s="11" t="s">
        <v>31</v>
      </c>
      <c r="K98" s="11" t="s">
        <v>10</v>
      </c>
      <c r="L98" s="11">
        <v>5000</v>
      </c>
      <c r="M98" s="16">
        <v>1557</v>
      </c>
      <c r="N98" s="11" t="s">
        <v>9</v>
      </c>
      <c r="O98" s="16">
        <f t="shared" si="4"/>
        <v>8220.9600000000009</v>
      </c>
    </row>
    <row r="99" spans="1:15" x14ac:dyDescent="0.25">
      <c r="A99" s="11">
        <v>94</v>
      </c>
      <c r="B99" s="11" t="s">
        <v>443</v>
      </c>
      <c r="C99" s="11" t="s">
        <v>7</v>
      </c>
      <c r="D99" s="11" t="s">
        <v>115</v>
      </c>
      <c r="E99" s="11">
        <v>32</v>
      </c>
      <c r="F99" s="11" t="s">
        <v>116</v>
      </c>
      <c r="G99" s="11">
        <v>63396</v>
      </c>
      <c r="H99" s="11" t="s">
        <v>9</v>
      </c>
      <c r="I99" s="11">
        <v>63396</v>
      </c>
      <c r="J99" s="11" t="s">
        <v>31</v>
      </c>
      <c r="K99" s="11" t="s">
        <v>10</v>
      </c>
      <c r="L99" s="11">
        <v>5000</v>
      </c>
      <c r="M99" s="16">
        <v>1879</v>
      </c>
      <c r="N99" s="11" t="s">
        <v>9</v>
      </c>
      <c r="O99" s="16">
        <f t="shared" si="4"/>
        <v>9921.1200000000008</v>
      </c>
    </row>
    <row r="100" spans="1:15" x14ac:dyDescent="0.25">
      <c r="A100" s="32">
        <v>95</v>
      </c>
      <c r="B100" s="32" t="s">
        <v>443</v>
      </c>
      <c r="C100" s="32" t="s">
        <v>7</v>
      </c>
      <c r="D100" s="32" t="s">
        <v>482</v>
      </c>
      <c r="E100" s="32" t="s">
        <v>9</v>
      </c>
      <c r="F100" s="32" t="s">
        <v>9</v>
      </c>
      <c r="G100" s="32">
        <v>63395</v>
      </c>
      <c r="H100" s="32" t="s">
        <v>9</v>
      </c>
      <c r="I100" s="32">
        <v>63395</v>
      </c>
      <c r="J100" s="32" t="s">
        <v>31</v>
      </c>
      <c r="K100" s="11" t="s">
        <v>10</v>
      </c>
      <c r="L100" s="32">
        <v>5000</v>
      </c>
      <c r="M100" s="16">
        <v>1878</v>
      </c>
      <c r="N100" s="32" t="s">
        <v>9</v>
      </c>
      <c r="O100" s="16">
        <f t="shared" si="4"/>
        <v>9915.84</v>
      </c>
    </row>
    <row r="101" spans="1:15" ht="15" customHeight="1" x14ac:dyDescent="0.25">
      <c r="A101" s="32"/>
      <c r="B101" s="32"/>
      <c r="C101" s="32"/>
      <c r="D101" s="32"/>
      <c r="E101" s="32"/>
      <c r="F101" s="32"/>
      <c r="G101" s="32"/>
      <c r="H101" s="32"/>
      <c r="I101" s="32"/>
      <c r="J101" s="32"/>
      <c r="K101" s="11" t="s">
        <v>117</v>
      </c>
      <c r="L101" s="32"/>
      <c r="M101" s="16">
        <v>16</v>
      </c>
      <c r="N101" s="32"/>
      <c r="O101" s="16">
        <f>39.6*M101</f>
        <v>633.6</v>
      </c>
    </row>
    <row r="102" spans="1:15" x14ac:dyDescent="0.25">
      <c r="A102" s="32">
        <v>96</v>
      </c>
      <c r="B102" s="32" t="s">
        <v>443</v>
      </c>
      <c r="C102" s="32" t="s">
        <v>7</v>
      </c>
      <c r="D102" s="32" t="s">
        <v>118</v>
      </c>
      <c r="E102" s="32">
        <v>32</v>
      </c>
      <c r="F102" s="32" t="s">
        <v>119</v>
      </c>
      <c r="G102" s="32">
        <v>63394</v>
      </c>
      <c r="H102" s="32" t="s">
        <v>9</v>
      </c>
      <c r="I102" s="32">
        <v>63394</v>
      </c>
      <c r="J102" s="32" t="s">
        <v>31</v>
      </c>
      <c r="K102" s="11" t="s">
        <v>10</v>
      </c>
      <c r="L102" s="32">
        <v>2900</v>
      </c>
      <c r="M102" s="16">
        <v>711</v>
      </c>
      <c r="N102" s="32" t="s">
        <v>9</v>
      </c>
      <c r="O102" s="16">
        <f>5.28*M102</f>
        <v>3754.0800000000004</v>
      </c>
    </row>
    <row r="103" spans="1:15" ht="15" customHeight="1" x14ac:dyDescent="0.25">
      <c r="A103" s="32"/>
      <c r="B103" s="32"/>
      <c r="C103" s="32"/>
      <c r="D103" s="32"/>
      <c r="E103" s="32"/>
      <c r="F103" s="32"/>
      <c r="G103" s="32"/>
      <c r="H103" s="32"/>
      <c r="I103" s="32"/>
      <c r="J103" s="32"/>
      <c r="K103" s="11" t="s">
        <v>117</v>
      </c>
      <c r="L103" s="32"/>
      <c r="M103" s="16">
        <v>224</v>
      </c>
      <c r="N103" s="32"/>
      <c r="O103" s="16">
        <f>39.6*M103</f>
        <v>8870.4</v>
      </c>
    </row>
    <row r="104" spans="1:15" ht="17.25" customHeight="1" x14ac:dyDescent="0.25">
      <c r="A104" s="32"/>
      <c r="B104" s="32"/>
      <c r="C104" s="32"/>
      <c r="D104" s="32"/>
      <c r="E104" s="32"/>
      <c r="F104" s="32"/>
      <c r="G104" s="32"/>
      <c r="H104" s="32"/>
      <c r="I104" s="32"/>
      <c r="J104" s="32"/>
      <c r="K104" s="11" t="s">
        <v>10</v>
      </c>
      <c r="L104" s="32"/>
      <c r="M104" s="16">
        <v>55</v>
      </c>
      <c r="N104" s="32"/>
      <c r="O104" s="16">
        <f>5.28*M104</f>
        <v>290.40000000000003</v>
      </c>
    </row>
    <row r="105" spans="1:15" x14ac:dyDescent="0.25">
      <c r="A105" s="32">
        <v>97</v>
      </c>
      <c r="B105" s="32" t="s">
        <v>443</v>
      </c>
      <c r="C105" s="32" t="s">
        <v>7</v>
      </c>
      <c r="D105" s="32" t="s">
        <v>483</v>
      </c>
      <c r="E105" s="32">
        <v>32</v>
      </c>
      <c r="F105" s="32" t="s">
        <v>120</v>
      </c>
      <c r="G105" s="32">
        <v>63393</v>
      </c>
      <c r="H105" s="32" t="s">
        <v>9</v>
      </c>
      <c r="I105" s="32">
        <v>93396</v>
      </c>
      <c r="J105" s="32" t="s">
        <v>31</v>
      </c>
      <c r="K105" s="11" t="s">
        <v>10</v>
      </c>
      <c r="L105" s="32">
        <v>5000</v>
      </c>
      <c r="M105" s="16">
        <v>1364</v>
      </c>
      <c r="N105" s="32" t="s">
        <v>9</v>
      </c>
      <c r="O105" s="16">
        <f>5.28*M105</f>
        <v>7201.92</v>
      </c>
    </row>
    <row r="106" spans="1:15" ht="20.25" customHeight="1" x14ac:dyDescent="0.25">
      <c r="A106" s="32"/>
      <c r="B106" s="32"/>
      <c r="C106" s="32"/>
      <c r="D106" s="32"/>
      <c r="E106" s="32"/>
      <c r="F106" s="32"/>
      <c r="G106" s="32"/>
      <c r="H106" s="32"/>
      <c r="I106" s="32"/>
      <c r="J106" s="32"/>
      <c r="K106" s="11" t="s">
        <v>117</v>
      </c>
      <c r="L106" s="32"/>
      <c r="M106" s="16">
        <v>98</v>
      </c>
      <c r="N106" s="32"/>
      <c r="O106" s="16">
        <f>39.6*M106</f>
        <v>3880.8</v>
      </c>
    </row>
    <row r="107" spans="1:15" x14ac:dyDescent="0.25">
      <c r="A107" s="11">
        <v>98</v>
      </c>
      <c r="B107" s="11" t="s">
        <v>443</v>
      </c>
      <c r="C107" s="11" t="s">
        <v>7</v>
      </c>
      <c r="D107" s="11" t="s">
        <v>121</v>
      </c>
      <c r="E107" s="11">
        <v>32</v>
      </c>
      <c r="F107" s="11" t="s">
        <v>122</v>
      </c>
      <c r="G107" s="11">
        <v>63392</v>
      </c>
      <c r="H107" s="11" t="s">
        <v>9</v>
      </c>
      <c r="I107" s="11">
        <v>63392</v>
      </c>
      <c r="J107" s="11" t="s">
        <v>31</v>
      </c>
      <c r="K107" s="11" t="s">
        <v>10</v>
      </c>
      <c r="L107" s="11">
        <v>5000</v>
      </c>
      <c r="M107" s="16">
        <v>366</v>
      </c>
      <c r="N107" s="11" t="s">
        <v>9</v>
      </c>
      <c r="O107" s="16">
        <f t="shared" ref="O107:O108" si="5">5.28*M107</f>
        <v>1932.48</v>
      </c>
    </row>
    <row r="108" spans="1:15" x14ac:dyDescent="0.25">
      <c r="A108" s="32">
        <v>99</v>
      </c>
      <c r="B108" s="32" t="s">
        <v>443</v>
      </c>
      <c r="C108" s="32" t="s">
        <v>7</v>
      </c>
      <c r="D108" s="32" t="s">
        <v>123</v>
      </c>
      <c r="E108" s="32">
        <v>32</v>
      </c>
      <c r="F108" s="32" t="s">
        <v>124</v>
      </c>
      <c r="G108" s="32">
        <v>63380</v>
      </c>
      <c r="H108" s="32" t="s">
        <v>9</v>
      </c>
      <c r="I108" s="32">
        <v>63380</v>
      </c>
      <c r="J108" s="32" t="s">
        <v>31</v>
      </c>
      <c r="K108" s="11" t="s">
        <v>10</v>
      </c>
      <c r="L108" s="32">
        <v>6600</v>
      </c>
      <c r="M108" s="16">
        <v>660</v>
      </c>
      <c r="N108" s="32" t="s">
        <v>9</v>
      </c>
      <c r="O108" s="16">
        <f t="shared" si="5"/>
        <v>3484.8</v>
      </c>
    </row>
    <row r="109" spans="1:15" ht="18.75" customHeight="1" x14ac:dyDescent="0.25">
      <c r="A109" s="32"/>
      <c r="B109" s="32"/>
      <c r="C109" s="32"/>
      <c r="D109" s="32"/>
      <c r="E109" s="32"/>
      <c r="F109" s="32"/>
      <c r="G109" s="32"/>
      <c r="H109" s="32"/>
      <c r="I109" s="32"/>
      <c r="J109" s="32"/>
      <c r="K109" s="11" t="s">
        <v>117</v>
      </c>
      <c r="L109" s="32"/>
      <c r="M109" s="16">
        <v>94</v>
      </c>
      <c r="N109" s="32"/>
      <c r="O109" s="16">
        <f>39.6*M109</f>
        <v>3722.4</v>
      </c>
    </row>
    <row r="110" spans="1:15" ht="18.75" customHeight="1" x14ac:dyDescent="0.25">
      <c r="A110" s="32">
        <v>100</v>
      </c>
      <c r="B110" s="32" t="s">
        <v>443</v>
      </c>
      <c r="C110" s="32" t="s">
        <v>7</v>
      </c>
      <c r="D110" s="32" t="s">
        <v>529</v>
      </c>
      <c r="E110" s="32">
        <v>32</v>
      </c>
      <c r="F110" s="32" t="s">
        <v>125</v>
      </c>
      <c r="G110" s="32">
        <v>63379</v>
      </c>
      <c r="H110" s="32" t="s">
        <v>9</v>
      </c>
      <c r="I110" s="32">
        <v>63379</v>
      </c>
      <c r="J110" s="32" t="s">
        <v>31</v>
      </c>
      <c r="K110" s="11" t="s">
        <v>10</v>
      </c>
      <c r="L110" s="32">
        <v>5900</v>
      </c>
      <c r="M110" s="16">
        <v>689</v>
      </c>
      <c r="N110" s="32" t="s">
        <v>9</v>
      </c>
      <c r="O110" s="16">
        <f>5.28*M110</f>
        <v>3637.92</v>
      </c>
    </row>
    <row r="111" spans="1:15" ht="24" customHeight="1" x14ac:dyDescent="0.25">
      <c r="A111" s="32"/>
      <c r="B111" s="32"/>
      <c r="C111" s="32"/>
      <c r="D111" s="32"/>
      <c r="E111" s="32"/>
      <c r="F111" s="32"/>
      <c r="G111" s="32"/>
      <c r="H111" s="32"/>
      <c r="I111" s="32"/>
      <c r="J111" s="32"/>
      <c r="K111" s="11" t="s">
        <v>117</v>
      </c>
      <c r="L111" s="32"/>
      <c r="M111" s="16">
        <v>2022</v>
      </c>
      <c r="N111" s="32"/>
      <c r="O111" s="16">
        <f>39.6*M111</f>
        <v>80071.199999999997</v>
      </c>
    </row>
    <row r="112" spans="1:15" ht="21" customHeight="1" x14ac:dyDescent="0.25">
      <c r="A112" s="32"/>
      <c r="B112" s="32"/>
      <c r="C112" s="32"/>
      <c r="D112" s="32"/>
      <c r="E112" s="32"/>
      <c r="F112" s="32"/>
      <c r="G112" s="32"/>
      <c r="H112" s="32"/>
      <c r="I112" s="32"/>
      <c r="J112" s="32"/>
      <c r="K112" s="11" t="s">
        <v>10</v>
      </c>
      <c r="L112" s="32"/>
      <c r="M112" s="16">
        <v>9</v>
      </c>
      <c r="N112" s="32"/>
      <c r="O112" s="16">
        <f>5.28*M112</f>
        <v>47.52</v>
      </c>
    </row>
    <row r="113" spans="1:15" x14ac:dyDescent="0.25">
      <c r="A113" s="32">
        <v>101</v>
      </c>
      <c r="B113" s="32" t="s">
        <v>443</v>
      </c>
      <c r="C113" s="32" t="s">
        <v>7</v>
      </c>
      <c r="D113" s="32" t="s">
        <v>529</v>
      </c>
      <c r="E113" s="32">
        <v>32</v>
      </c>
      <c r="F113" s="32" t="s">
        <v>126</v>
      </c>
      <c r="G113" s="32">
        <v>63378</v>
      </c>
      <c r="H113" s="32" t="s">
        <v>9</v>
      </c>
      <c r="I113" s="32">
        <v>63378</v>
      </c>
      <c r="J113" s="32" t="s">
        <v>31</v>
      </c>
      <c r="K113" s="11" t="s">
        <v>10</v>
      </c>
      <c r="L113" s="32">
        <v>8600</v>
      </c>
      <c r="M113" s="16">
        <v>753</v>
      </c>
      <c r="N113" s="32" t="s">
        <v>9</v>
      </c>
      <c r="O113" s="16">
        <f>5.28*M113</f>
        <v>3975.84</v>
      </c>
    </row>
    <row r="114" spans="1:15" ht="21.75" customHeight="1" x14ac:dyDescent="0.25">
      <c r="A114" s="32"/>
      <c r="B114" s="32"/>
      <c r="C114" s="32"/>
      <c r="D114" s="32"/>
      <c r="E114" s="32"/>
      <c r="F114" s="32"/>
      <c r="G114" s="32"/>
      <c r="H114" s="32"/>
      <c r="I114" s="32"/>
      <c r="J114" s="32"/>
      <c r="K114" s="11" t="s">
        <v>117</v>
      </c>
      <c r="L114" s="32"/>
      <c r="M114" s="16">
        <v>3340</v>
      </c>
      <c r="N114" s="32"/>
      <c r="O114" s="16">
        <f>39.6*M114</f>
        <v>132264</v>
      </c>
    </row>
    <row r="115" spans="1:15" ht="18.75" customHeight="1" x14ac:dyDescent="0.25">
      <c r="A115" s="32"/>
      <c r="B115" s="32"/>
      <c r="C115" s="32"/>
      <c r="D115" s="32"/>
      <c r="E115" s="32"/>
      <c r="F115" s="32"/>
      <c r="G115" s="32"/>
      <c r="H115" s="32"/>
      <c r="I115" s="32"/>
      <c r="J115" s="32"/>
      <c r="K115" s="11" t="s">
        <v>10</v>
      </c>
      <c r="L115" s="32"/>
      <c r="M115" s="16">
        <v>1085</v>
      </c>
      <c r="N115" s="32"/>
      <c r="O115" s="16">
        <f>5.28*M115</f>
        <v>5728.8</v>
      </c>
    </row>
    <row r="116" spans="1:15" ht="31.5" customHeight="1" x14ac:dyDescent="0.25">
      <c r="A116" s="32">
        <v>102</v>
      </c>
      <c r="B116" s="32" t="s">
        <v>443</v>
      </c>
      <c r="C116" s="32" t="s">
        <v>7</v>
      </c>
      <c r="D116" s="32" t="s">
        <v>529</v>
      </c>
      <c r="E116" s="32">
        <v>32</v>
      </c>
      <c r="F116" s="32" t="s">
        <v>127</v>
      </c>
      <c r="G116" s="32">
        <v>63377</v>
      </c>
      <c r="H116" s="32" t="s">
        <v>9</v>
      </c>
      <c r="I116" s="32">
        <v>63377</v>
      </c>
      <c r="J116" s="32" t="s">
        <v>31</v>
      </c>
      <c r="K116" s="11" t="s">
        <v>10</v>
      </c>
      <c r="L116" s="32">
        <v>19300</v>
      </c>
      <c r="M116" s="16">
        <v>1333</v>
      </c>
      <c r="N116" s="32" t="s">
        <v>9</v>
      </c>
      <c r="O116" s="16">
        <f>5.28*M116</f>
        <v>7038.2400000000007</v>
      </c>
    </row>
    <row r="117" spans="1:15" ht="18.75" customHeight="1" x14ac:dyDescent="0.25">
      <c r="A117" s="32"/>
      <c r="B117" s="32"/>
      <c r="C117" s="32"/>
      <c r="D117" s="32"/>
      <c r="E117" s="32"/>
      <c r="F117" s="32"/>
      <c r="G117" s="32"/>
      <c r="H117" s="32"/>
      <c r="I117" s="32"/>
      <c r="J117" s="32"/>
      <c r="K117" s="11" t="s">
        <v>117</v>
      </c>
      <c r="L117" s="32"/>
      <c r="M117" s="16">
        <v>5711</v>
      </c>
      <c r="N117" s="32"/>
      <c r="O117" s="16">
        <f>39.6*M117</f>
        <v>226155.6</v>
      </c>
    </row>
    <row r="118" spans="1:15" ht="24.75" customHeight="1" x14ac:dyDescent="0.25">
      <c r="A118" s="32"/>
      <c r="B118" s="32"/>
      <c r="C118" s="32"/>
      <c r="D118" s="32"/>
      <c r="E118" s="32"/>
      <c r="F118" s="32"/>
      <c r="G118" s="32"/>
      <c r="H118" s="32"/>
      <c r="I118" s="32"/>
      <c r="J118" s="32"/>
      <c r="K118" s="11" t="s">
        <v>10</v>
      </c>
      <c r="L118" s="32"/>
      <c r="M118" s="16">
        <v>2477</v>
      </c>
      <c r="N118" s="32"/>
      <c r="O118" s="16">
        <f>5.28*M118</f>
        <v>13078.560000000001</v>
      </c>
    </row>
    <row r="119" spans="1:15" ht="24" customHeight="1" x14ac:dyDescent="0.25">
      <c r="A119" s="11">
        <v>103</v>
      </c>
      <c r="B119" s="11" t="s">
        <v>443</v>
      </c>
      <c r="C119" s="11" t="s">
        <v>7</v>
      </c>
      <c r="D119" s="11" t="s">
        <v>480</v>
      </c>
      <c r="E119" s="11">
        <v>32</v>
      </c>
      <c r="F119" s="11" t="s">
        <v>128</v>
      </c>
      <c r="G119" s="11">
        <v>63375</v>
      </c>
      <c r="H119" s="11" t="s">
        <v>9</v>
      </c>
      <c r="I119" s="11">
        <v>63375</v>
      </c>
      <c r="J119" s="11" t="s">
        <v>31</v>
      </c>
      <c r="K119" s="11" t="s">
        <v>10</v>
      </c>
      <c r="L119" s="11">
        <v>6900</v>
      </c>
      <c r="M119" s="16">
        <v>1</v>
      </c>
      <c r="N119" s="11" t="s">
        <v>9</v>
      </c>
      <c r="O119" s="16">
        <f t="shared" ref="O119:O120" si="6">5.28*M119</f>
        <v>5.28</v>
      </c>
    </row>
    <row r="120" spans="1:15" ht="30" customHeight="1" x14ac:dyDescent="0.25">
      <c r="A120" s="32">
        <v>104</v>
      </c>
      <c r="B120" s="32" t="s">
        <v>443</v>
      </c>
      <c r="C120" s="32" t="s">
        <v>7</v>
      </c>
      <c r="D120" s="32" t="s">
        <v>536</v>
      </c>
      <c r="E120" s="32">
        <v>32</v>
      </c>
      <c r="F120" s="32" t="s">
        <v>129</v>
      </c>
      <c r="G120" s="32">
        <v>63374</v>
      </c>
      <c r="H120" s="32" t="s">
        <v>9</v>
      </c>
      <c r="I120" s="32">
        <v>63374</v>
      </c>
      <c r="J120" s="32" t="s">
        <v>31</v>
      </c>
      <c r="K120" s="11" t="s">
        <v>10</v>
      </c>
      <c r="L120" s="32">
        <v>17400</v>
      </c>
      <c r="M120" s="16">
        <v>6516</v>
      </c>
      <c r="N120" s="32" t="s">
        <v>9</v>
      </c>
      <c r="O120" s="16">
        <f t="shared" si="6"/>
        <v>34404.480000000003</v>
      </c>
    </row>
    <row r="121" spans="1:15" ht="20.25" customHeight="1" x14ac:dyDescent="0.25">
      <c r="A121" s="32"/>
      <c r="B121" s="32"/>
      <c r="C121" s="32"/>
      <c r="D121" s="32"/>
      <c r="E121" s="32"/>
      <c r="F121" s="32"/>
      <c r="G121" s="32"/>
      <c r="H121" s="32"/>
      <c r="I121" s="32"/>
      <c r="J121" s="32"/>
      <c r="K121" s="11" t="s">
        <v>117</v>
      </c>
      <c r="L121" s="32"/>
      <c r="M121" s="16">
        <v>1067</v>
      </c>
      <c r="N121" s="32"/>
      <c r="O121" s="16">
        <f>39.6*M121</f>
        <v>42253.200000000004</v>
      </c>
    </row>
    <row r="122" spans="1:15" ht="31.5" customHeight="1" x14ac:dyDescent="0.25">
      <c r="A122" s="11">
        <v>105</v>
      </c>
      <c r="B122" s="11" t="s">
        <v>443</v>
      </c>
      <c r="C122" s="11" t="s">
        <v>7</v>
      </c>
      <c r="D122" s="11" t="s">
        <v>529</v>
      </c>
      <c r="E122" s="11">
        <v>32</v>
      </c>
      <c r="F122" s="11" t="s">
        <v>130</v>
      </c>
      <c r="G122" s="11">
        <v>63373</v>
      </c>
      <c r="H122" s="11" t="s">
        <v>9</v>
      </c>
      <c r="I122" s="11">
        <v>63373</v>
      </c>
      <c r="J122" s="11" t="s">
        <v>31</v>
      </c>
      <c r="K122" s="11" t="s">
        <v>10</v>
      </c>
      <c r="L122" s="11">
        <v>6600</v>
      </c>
      <c r="M122" s="16">
        <v>779</v>
      </c>
      <c r="N122" s="11" t="s">
        <v>9</v>
      </c>
      <c r="O122" s="16">
        <f t="shared" ref="O122:O123" si="7">5.28*M122</f>
        <v>4113.12</v>
      </c>
    </row>
    <row r="123" spans="1:15" ht="21" customHeight="1" x14ac:dyDescent="0.25">
      <c r="A123" s="32">
        <v>106</v>
      </c>
      <c r="B123" s="32" t="s">
        <v>443</v>
      </c>
      <c r="C123" s="32" t="s">
        <v>7</v>
      </c>
      <c r="D123" s="32" t="s">
        <v>529</v>
      </c>
      <c r="E123" s="32">
        <v>30</v>
      </c>
      <c r="F123" s="32" t="s">
        <v>131</v>
      </c>
      <c r="G123" s="32">
        <v>63330</v>
      </c>
      <c r="H123" s="32" t="s">
        <v>9</v>
      </c>
      <c r="I123" s="32">
        <v>63330</v>
      </c>
      <c r="J123" s="32" t="s">
        <v>31</v>
      </c>
      <c r="K123" s="11" t="s">
        <v>10</v>
      </c>
      <c r="L123" s="32">
        <v>14500</v>
      </c>
      <c r="M123" s="16">
        <v>2172</v>
      </c>
      <c r="N123" s="32" t="s">
        <v>9</v>
      </c>
      <c r="O123" s="16">
        <f t="shared" si="7"/>
        <v>11468.16</v>
      </c>
    </row>
    <row r="124" spans="1:15" ht="18.75" customHeight="1" x14ac:dyDescent="0.25">
      <c r="A124" s="32"/>
      <c r="B124" s="32"/>
      <c r="C124" s="32"/>
      <c r="D124" s="32"/>
      <c r="E124" s="32"/>
      <c r="F124" s="32"/>
      <c r="G124" s="32"/>
      <c r="H124" s="32"/>
      <c r="I124" s="32"/>
      <c r="J124" s="32"/>
      <c r="K124" s="11" t="s">
        <v>117</v>
      </c>
      <c r="L124" s="32"/>
      <c r="M124" s="16">
        <v>297</v>
      </c>
      <c r="N124" s="32"/>
      <c r="O124" s="16">
        <f>39.6*M124</f>
        <v>11761.2</v>
      </c>
    </row>
    <row r="125" spans="1:15" ht="20.25" customHeight="1" x14ac:dyDescent="0.25">
      <c r="A125" s="32">
        <v>107</v>
      </c>
      <c r="B125" s="32" t="s">
        <v>443</v>
      </c>
      <c r="C125" s="32" t="s">
        <v>7</v>
      </c>
      <c r="D125" s="32" t="s">
        <v>529</v>
      </c>
      <c r="E125" s="32">
        <v>30</v>
      </c>
      <c r="F125" s="32" t="s">
        <v>132</v>
      </c>
      <c r="G125" s="32">
        <v>63345</v>
      </c>
      <c r="H125" s="32" t="s">
        <v>9</v>
      </c>
      <c r="I125" s="32">
        <v>63345</v>
      </c>
      <c r="J125" s="32" t="s">
        <v>31</v>
      </c>
      <c r="K125" s="11" t="s">
        <v>10</v>
      </c>
      <c r="L125" s="32">
        <v>9500</v>
      </c>
      <c r="M125" s="16">
        <v>1027</v>
      </c>
      <c r="N125" s="32" t="s">
        <v>9</v>
      </c>
      <c r="O125" s="16">
        <f>5.28*M125</f>
        <v>5422.56</v>
      </c>
    </row>
    <row r="126" spans="1:15" ht="25.5" customHeight="1" x14ac:dyDescent="0.25">
      <c r="A126" s="32"/>
      <c r="B126" s="32"/>
      <c r="C126" s="32"/>
      <c r="D126" s="32"/>
      <c r="E126" s="32"/>
      <c r="F126" s="32"/>
      <c r="G126" s="32"/>
      <c r="H126" s="32"/>
      <c r="I126" s="32"/>
      <c r="J126" s="32"/>
      <c r="K126" s="11" t="s">
        <v>117</v>
      </c>
      <c r="L126" s="32"/>
      <c r="M126" s="16">
        <v>1091</v>
      </c>
      <c r="N126" s="32"/>
      <c r="O126" s="16">
        <f>39.6*M126</f>
        <v>43203.6</v>
      </c>
    </row>
    <row r="127" spans="1:15" ht="33" customHeight="1" x14ac:dyDescent="0.25">
      <c r="A127" s="32"/>
      <c r="B127" s="32"/>
      <c r="C127" s="32"/>
      <c r="D127" s="32"/>
      <c r="E127" s="32"/>
      <c r="F127" s="32"/>
      <c r="G127" s="32"/>
      <c r="H127" s="32"/>
      <c r="I127" s="32"/>
      <c r="J127" s="32"/>
      <c r="K127" s="11" t="s">
        <v>10</v>
      </c>
      <c r="L127" s="32"/>
      <c r="M127" s="16">
        <v>416</v>
      </c>
      <c r="N127" s="32"/>
      <c r="O127" s="16">
        <f t="shared" ref="O127:O128" si="8">5.28*M127</f>
        <v>2196.48</v>
      </c>
    </row>
    <row r="128" spans="1:15" ht="22.5" customHeight="1" x14ac:dyDescent="0.25">
      <c r="A128" s="32">
        <v>108</v>
      </c>
      <c r="B128" s="32" t="s">
        <v>443</v>
      </c>
      <c r="C128" s="32" t="s">
        <v>7</v>
      </c>
      <c r="D128" s="32" t="s">
        <v>530</v>
      </c>
      <c r="E128" s="32">
        <v>30</v>
      </c>
      <c r="F128" s="32" t="s">
        <v>133</v>
      </c>
      <c r="G128" s="32">
        <v>63344</v>
      </c>
      <c r="H128" s="32" t="s">
        <v>9</v>
      </c>
      <c r="I128" s="32">
        <v>63344</v>
      </c>
      <c r="J128" s="32" t="s">
        <v>31</v>
      </c>
      <c r="K128" s="11" t="s">
        <v>10</v>
      </c>
      <c r="L128" s="32">
        <v>20000</v>
      </c>
      <c r="M128" s="16">
        <v>802</v>
      </c>
      <c r="N128" s="32" t="s">
        <v>9</v>
      </c>
      <c r="O128" s="16">
        <f t="shared" si="8"/>
        <v>4234.5600000000004</v>
      </c>
    </row>
    <row r="129" spans="1:15" ht="31.5" customHeight="1" x14ac:dyDescent="0.25">
      <c r="A129" s="32"/>
      <c r="B129" s="32"/>
      <c r="C129" s="32"/>
      <c r="D129" s="32"/>
      <c r="E129" s="32"/>
      <c r="F129" s="32"/>
      <c r="G129" s="32"/>
      <c r="H129" s="32"/>
      <c r="I129" s="32"/>
      <c r="J129" s="32"/>
      <c r="K129" s="11" t="s">
        <v>117</v>
      </c>
      <c r="L129" s="32"/>
      <c r="M129" s="16">
        <v>6432</v>
      </c>
      <c r="N129" s="32"/>
      <c r="O129" s="16">
        <f>39.6*M129</f>
        <v>254707.20000000001</v>
      </c>
    </row>
    <row r="130" spans="1:15" ht="25.5" customHeight="1" x14ac:dyDescent="0.25">
      <c r="A130" s="32"/>
      <c r="B130" s="32"/>
      <c r="C130" s="32"/>
      <c r="D130" s="32"/>
      <c r="E130" s="32"/>
      <c r="F130" s="32"/>
      <c r="G130" s="32"/>
      <c r="H130" s="32"/>
      <c r="I130" s="32"/>
      <c r="J130" s="32"/>
      <c r="K130" s="11" t="s">
        <v>10</v>
      </c>
      <c r="L130" s="32"/>
      <c r="M130" s="16">
        <v>92</v>
      </c>
      <c r="N130" s="32"/>
      <c r="O130" s="16">
        <f t="shared" ref="O130:O132" si="9">5.28*M130</f>
        <v>485.76000000000005</v>
      </c>
    </row>
    <row r="131" spans="1:15" ht="27.75" customHeight="1" x14ac:dyDescent="0.25">
      <c r="A131" s="32"/>
      <c r="B131" s="32"/>
      <c r="C131" s="32"/>
      <c r="D131" s="32"/>
      <c r="E131" s="32"/>
      <c r="F131" s="32"/>
      <c r="G131" s="32"/>
      <c r="H131" s="32"/>
      <c r="I131" s="32"/>
      <c r="J131" s="32"/>
      <c r="K131" s="11" t="s">
        <v>10</v>
      </c>
      <c r="L131" s="32"/>
      <c r="M131" s="16">
        <v>1</v>
      </c>
      <c r="N131" s="32"/>
      <c r="O131" s="16">
        <f t="shared" si="9"/>
        <v>5.28</v>
      </c>
    </row>
    <row r="132" spans="1:15" ht="24" customHeight="1" x14ac:dyDescent="0.25">
      <c r="A132" s="32">
        <v>109</v>
      </c>
      <c r="B132" s="32" t="s">
        <v>443</v>
      </c>
      <c r="C132" s="32" t="s">
        <v>7</v>
      </c>
      <c r="D132" s="32" t="s">
        <v>530</v>
      </c>
      <c r="E132" s="32">
        <v>30</v>
      </c>
      <c r="F132" s="32" t="s">
        <v>134</v>
      </c>
      <c r="G132" s="32">
        <v>63343</v>
      </c>
      <c r="H132" s="32" t="s">
        <v>9</v>
      </c>
      <c r="I132" s="32">
        <v>63343</v>
      </c>
      <c r="J132" s="32" t="s">
        <v>31</v>
      </c>
      <c r="K132" s="11" t="s">
        <v>10</v>
      </c>
      <c r="L132" s="32">
        <v>14500</v>
      </c>
      <c r="M132" s="16">
        <v>541</v>
      </c>
      <c r="N132" s="32" t="s">
        <v>9</v>
      </c>
      <c r="O132" s="16">
        <f t="shared" si="9"/>
        <v>2856.48</v>
      </c>
    </row>
    <row r="133" spans="1:15" ht="23.25" customHeight="1" x14ac:dyDescent="0.25">
      <c r="A133" s="32"/>
      <c r="B133" s="32"/>
      <c r="C133" s="32"/>
      <c r="D133" s="32"/>
      <c r="E133" s="32"/>
      <c r="F133" s="32"/>
      <c r="G133" s="32"/>
      <c r="H133" s="32"/>
      <c r="I133" s="32"/>
      <c r="J133" s="32"/>
      <c r="K133" s="11" t="s">
        <v>117</v>
      </c>
      <c r="L133" s="32"/>
      <c r="M133" s="16">
        <v>6929</v>
      </c>
      <c r="N133" s="32"/>
      <c r="O133" s="16">
        <f>39.6*M133</f>
        <v>274388.40000000002</v>
      </c>
    </row>
    <row r="134" spans="1:15" ht="26.25" customHeight="1" x14ac:dyDescent="0.25">
      <c r="A134" s="32"/>
      <c r="B134" s="32"/>
      <c r="C134" s="32"/>
      <c r="D134" s="32"/>
      <c r="E134" s="32"/>
      <c r="F134" s="32"/>
      <c r="G134" s="32"/>
      <c r="H134" s="32"/>
      <c r="I134" s="32"/>
      <c r="J134" s="32"/>
      <c r="K134" s="11" t="s">
        <v>10</v>
      </c>
      <c r="L134" s="32"/>
      <c r="M134" s="16">
        <v>53</v>
      </c>
      <c r="N134" s="32"/>
      <c r="O134" s="16">
        <f t="shared" ref="O134:O135" si="10">5.28*M134</f>
        <v>279.84000000000003</v>
      </c>
    </row>
    <row r="135" spans="1:15" ht="36.75" customHeight="1" x14ac:dyDescent="0.25">
      <c r="A135" s="32">
        <v>110</v>
      </c>
      <c r="B135" s="32" t="s">
        <v>443</v>
      </c>
      <c r="C135" s="32" t="s">
        <v>7</v>
      </c>
      <c r="D135" s="32" t="s">
        <v>484</v>
      </c>
      <c r="E135" s="32">
        <v>30</v>
      </c>
      <c r="F135" s="32" t="s">
        <v>135</v>
      </c>
      <c r="G135" s="32">
        <v>63342</v>
      </c>
      <c r="H135" s="32" t="s">
        <v>9</v>
      </c>
      <c r="I135" s="32">
        <v>63342</v>
      </c>
      <c r="J135" s="32" t="s">
        <v>31</v>
      </c>
      <c r="K135" s="11" t="s">
        <v>10</v>
      </c>
      <c r="L135" s="32">
        <v>12400</v>
      </c>
      <c r="M135" s="16">
        <v>445</v>
      </c>
      <c r="N135" s="32" t="s">
        <v>9</v>
      </c>
      <c r="O135" s="16">
        <f t="shared" si="10"/>
        <v>2349.6</v>
      </c>
    </row>
    <row r="136" spans="1:15" ht="24.75" customHeight="1" x14ac:dyDescent="0.25">
      <c r="A136" s="32"/>
      <c r="B136" s="32"/>
      <c r="C136" s="32"/>
      <c r="D136" s="32"/>
      <c r="E136" s="32"/>
      <c r="F136" s="32"/>
      <c r="G136" s="32"/>
      <c r="H136" s="32"/>
      <c r="I136" s="32"/>
      <c r="J136" s="32"/>
      <c r="K136" s="11" t="s">
        <v>117</v>
      </c>
      <c r="L136" s="32"/>
      <c r="M136" s="16">
        <v>5878</v>
      </c>
      <c r="N136" s="32"/>
      <c r="O136" s="16">
        <f>39.6*M136</f>
        <v>232768.80000000002</v>
      </c>
    </row>
    <row r="137" spans="1:15" ht="24.75" customHeight="1" x14ac:dyDescent="0.25">
      <c r="A137" s="32"/>
      <c r="B137" s="32"/>
      <c r="C137" s="32"/>
      <c r="D137" s="32"/>
      <c r="E137" s="32"/>
      <c r="F137" s="32"/>
      <c r="G137" s="32"/>
      <c r="H137" s="32"/>
      <c r="I137" s="32"/>
      <c r="J137" s="32"/>
      <c r="K137" s="11" t="s">
        <v>10</v>
      </c>
      <c r="L137" s="32"/>
      <c r="M137" s="16">
        <v>48</v>
      </c>
      <c r="N137" s="32"/>
      <c r="O137" s="16">
        <f>5.28*M137</f>
        <v>253.44</v>
      </c>
    </row>
    <row r="138" spans="1:15" ht="35.25" customHeight="1" x14ac:dyDescent="0.25">
      <c r="A138" s="32">
        <v>111</v>
      </c>
      <c r="B138" s="32" t="s">
        <v>443</v>
      </c>
      <c r="C138" s="32" t="s">
        <v>7</v>
      </c>
      <c r="D138" s="32" t="s">
        <v>485</v>
      </c>
      <c r="E138" s="32" t="s">
        <v>9</v>
      </c>
      <c r="F138" s="32" t="s">
        <v>9</v>
      </c>
      <c r="G138" s="32">
        <v>63339</v>
      </c>
      <c r="H138" s="32" t="s">
        <v>9</v>
      </c>
      <c r="I138" s="32">
        <v>63339</v>
      </c>
      <c r="J138" s="32" t="s">
        <v>31</v>
      </c>
      <c r="K138" s="11" t="s">
        <v>117</v>
      </c>
      <c r="L138" s="32">
        <v>18600</v>
      </c>
      <c r="M138" s="16">
        <v>8949</v>
      </c>
      <c r="N138" s="32" t="s">
        <v>9</v>
      </c>
      <c r="O138" s="16">
        <f>39.6*M138</f>
        <v>354380.4</v>
      </c>
    </row>
    <row r="139" spans="1:15" ht="20.25" customHeight="1" x14ac:dyDescent="0.25">
      <c r="A139" s="32"/>
      <c r="B139" s="32"/>
      <c r="C139" s="32"/>
      <c r="D139" s="32"/>
      <c r="E139" s="32"/>
      <c r="F139" s="32"/>
      <c r="G139" s="32"/>
      <c r="H139" s="32"/>
      <c r="I139" s="32"/>
      <c r="J139" s="32"/>
      <c r="K139" s="11" t="s">
        <v>10</v>
      </c>
      <c r="L139" s="32"/>
      <c r="M139" s="16">
        <v>88</v>
      </c>
      <c r="N139" s="32"/>
      <c r="O139" s="16">
        <f t="shared" ref="O139:O140" si="11">5.28*M139</f>
        <v>464.64000000000004</v>
      </c>
    </row>
    <row r="140" spans="1:15" ht="29.25" customHeight="1" x14ac:dyDescent="0.25">
      <c r="A140" s="32">
        <v>112</v>
      </c>
      <c r="B140" s="32" t="s">
        <v>443</v>
      </c>
      <c r="C140" s="32" t="s">
        <v>7</v>
      </c>
      <c r="D140" s="32" t="s">
        <v>529</v>
      </c>
      <c r="E140" s="32">
        <v>30</v>
      </c>
      <c r="F140" s="32" t="s">
        <v>136</v>
      </c>
      <c r="G140" s="32">
        <v>63338</v>
      </c>
      <c r="H140" s="32" t="s">
        <v>9</v>
      </c>
      <c r="I140" s="32">
        <v>63338</v>
      </c>
      <c r="J140" s="32" t="s">
        <v>31</v>
      </c>
      <c r="K140" s="11" t="s">
        <v>10</v>
      </c>
      <c r="L140" s="32">
        <v>10100</v>
      </c>
      <c r="M140" s="16">
        <v>340</v>
      </c>
      <c r="N140" s="32" t="s">
        <v>9</v>
      </c>
      <c r="O140" s="16">
        <f t="shared" si="11"/>
        <v>1795.2</v>
      </c>
    </row>
    <row r="141" spans="1:15" ht="30" customHeight="1" x14ac:dyDescent="0.25">
      <c r="A141" s="32"/>
      <c r="B141" s="32"/>
      <c r="C141" s="32"/>
      <c r="D141" s="32"/>
      <c r="E141" s="32"/>
      <c r="F141" s="32"/>
      <c r="G141" s="32"/>
      <c r="H141" s="32"/>
      <c r="I141" s="32"/>
      <c r="J141" s="32"/>
      <c r="K141" s="11" t="s">
        <v>117</v>
      </c>
      <c r="L141" s="32"/>
      <c r="M141" s="16">
        <v>4605</v>
      </c>
      <c r="N141" s="32"/>
      <c r="O141" s="16">
        <f>39.6*M141</f>
        <v>182358</v>
      </c>
    </row>
    <row r="142" spans="1:15" ht="24" customHeight="1" x14ac:dyDescent="0.25">
      <c r="A142" s="32"/>
      <c r="B142" s="32"/>
      <c r="C142" s="32"/>
      <c r="D142" s="32"/>
      <c r="E142" s="32"/>
      <c r="F142" s="32"/>
      <c r="G142" s="32"/>
      <c r="H142" s="32"/>
      <c r="I142" s="32"/>
      <c r="J142" s="32"/>
      <c r="K142" s="11" t="s">
        <v>10</v>
      </c>
      <c r="L142" s="32"/>
      <c r="M142" s="16">
        <v>37</v>
      </c>
      <c r="N142" s="32"/>
      <c r="O142" s="16">
        <f t="shared" ref="O142:O143" si="12">5.28*M142</f>
        <v>195.36</v>
      </c>
    </row>
    <row r="143" spans="1:15" ht="26.25" customHeight="1" x14ac:dyDescent="0.25">
      <c r="A143" s="32">
        <v>113</v>
      </c>
      <c r="B143" s="32" t="s">
        <v>443</v>
      </c>
      <c r="C143" s="32" t="s">
        <v>7</v>
      </c>
      <c r="D143" s="32" t="s">
        <v>529</v>
      </c>
      <c r="E143" s="32">
        <v>30</v>
      </c>
      <c r="F143" s="32" t="s">
        <v>137</v>
      </c>
      <c r="G143" s="32">
        <v>63337</v>
      </c>
      <c r="H143" s="32" t="s">
        <v>9</v>
      </c>
      <c r="I143" s="32">
        <v>63337</v>
      </c>
      <c r="J143" s="32" t="s">
        <v>31</v>
      </c>
      <c r="K143" s="11" t="s">
        <v>10</v>
      </c>
      <c r="L143" s="32">
        <v>18100</v>
      </c>
      <c r="M143" s="16">
        <v>323</v>
      </c>
      <c r="N143" s="32" t="s">
        <v>9</v>
      </c>
      <c r="O143" s="16">
        <f t="shared" si="12"/>
        <v>1705.44</v>
      </c>
    </row>
    <row r="144" spans="1:15" ht="20.25" customHeight="1" x14ac:dyDescent="0.25">
      <c r="A144" s="32"/>
      <c r="B144" s="32"/>
      <c r="C144" s="32"/>
      <c r="D144" s="32"/>
      <c r="E144" s="32"/>
      <c r="F144" s="32"/>
      <c r="G144" s="32"/>
      <c r="H144" s="32"/>
      <c r="I144" s="32"/>
      <c r="J144" s="32"/>
      <c r="K144" s="11" t="s">
        <v>117</v>
      </c>
      <c r="L144" s="32"/>
      <c r="M144" s="16">
        <v>7976</v>
      </c>
      <c r="N144" s="32"/>
      <c r="O144" s="16">
        <f>39.6*M144</f>
        <v>315849.60000000003</v>
      </c>
    </row>
    <row r="145" spans="1:15" ht="21.75" customHeight="1" x14ac:dyDescent="0.25">
      <c r="A145" s="32"/>
      <c r="B145" s="32"/>
      <c r="C145" s="32"/>
      <c r="D145" s="32"/>
      <c r="E145" s="32"/>
      <c r="F145" s="32"/>
      <c r="G145" s="32"/>
      <c r="H145" s="32"/>
      <c r="I145" s="32"/>
      <c r="J145" s="32"/>
      <c r="K145" s="11" t="s">
        <v>10</v>
      </c>
      <c r="L145" s="32"/>
      <c r="M145" s="16">
        <v>20</v>
      </c>
      <c r="N145" s="32"/>
      <c r="O145" s="16">
        <f t="shared" ref="O145:O146" si="13">5.28*M145</f>
        <v>105.60000000000001</v>
      </c>
    </row>
    <row r="146" spans="1:15" ht="29.25" customHeight="1" x14ac:dyDescent="0.25">
      <c r="A146" s="32"/>
      <c r="B146" s="32"/>
      <c r="C146" s="32"/>
      <c r="D146" s="32"/>
      <c r="E146" s="32"/>
      <c r="F146" s="32"/>
      <c r="G146" s="32"/>
      <c r="H146" s="32"/>
      <c r="I146" s="32"/>
      <c r="J146" s="32"/>
      <c r="K146" s="11" t="s">
        <v>10</v>
      </c>
      <c r="L146" s="32"/>
      <c r="M146" s="16">
        <v>65</v>
      </c>
      <c r="N146" s="32"/>
      <c r="O146" s="16">
        <f t="shared" si="13"/>
        <v>343.2</v>
      </c>
    </row>
    <row r="147" spans="1:15" ht="36.75" customHeight="1" x14ac:dyDescent="0.25">
      <c r="A147" s="32">
        <v>114</v>
      </c>
      <c r="B147" s="32" t="s">
        <v>443</v>
      </c>
      <c r="C147" s="32" t="s">
        <v>7</v>
      </c>
      <c r="D147" s="32" t="s">
        <v>529</v>
      </c>
      <c r="E147" s="32" t="s">
        <v>9</v>
      </c>
      <c r="F147" s="32" t="s">
        <v>9</v>
      </c>
      <c r="G147" s="32">
        <v>63336</v>
      </c>
      <c r="H147" s="32" t="s">
        <v>9</v>
      </c>
      <c r="I147" s="32">
        <v>63336</v>
      </c>
      <c r="J147" s="32" t="s">
        <v>31</v>
      </c>
      <c r="K147" s="11" t="s">
        <v>117</v>
      </c>
      <c r="L147" s="32">
        <v>23100</v>
      </c>
      <c r="M147" s="16">
        <v>29</v>
      </c>
      <c r="N147" s="32" t="s">
        <v>9</v>
      </c>
      <c r="O147" s="16">
        <f>39.6*M147</f>
        <v>1148.4000000000001</v>
      </c>
    </row>
    <row r="148" spans="1:15" ht="27" customHeight="1" x14ac:dyDescent="0.25">
      <c r="A148" s="32"/>
      <c r="B148" s="32"/>
      <c r="C148" s="32"/>
      <c r="D148" s="32"/>
      <c r="E148" s="32"/>
      <c r="F148" s="32"/>
      <c r="G148" s="32"/>
      <c r="H148" s="32"/>
      <c r="I148" s="32"/>
      <c r="J148" s="32"/>
      <c r="K148" s="11" t="s">
        <v>10</v>
      </c>
      <c r="L148" s="32"/>
      <c r="M148" s="16">
        <v>1758</v>
      </c>
      <c r="N148" s="32"/>
      <c r="O148" s="16">
        <f>5.28*M148</f>
        <v>9282.24</v>
      </c>
    </row>
    <row r="149" spans="1:15" ht="19.5" customHeight="1" x14ac:dyDescent="0.25">
      <c r="A149" s="32"/>
      <c r="B149" s="32"/>
      <c r="C149" s="32"/>
      <c r="D149" s="32"/>
      <c r="E149" s="32"/>
      <c r="F149" s="32"/>
      <c r="G149" s="32"/>
      <c r="H149" s="32"/>
      <c r="I149" s="32"/>
      <c r="J149" s="32"/>
      <c r="K149" s="11" t="s">
        <v>117</v>
      </c>
      <c r="L149" s="32"/>
      <c r="M149" s="16">
        <v>2658</v>
      </c>
      <c r="N149" s="32"/>
      <c r="O149" s="16">
        <f>39.6*M149</f>
        <v>105256.8</v>
      </c>
    </row>
    <row r="150" spans="1:15" ht="35.25" customHeight="1" x14ac:dyDescent="0.25">
      <c r="A150" s="32">
        <v>115</v>
      </c>
      <c r="B150" s="32" t="s">
        <v>443</v>
      </c>
      <c r="C150" s="32" t="s">
        <v>7</v>
      </c>
      <c r="D150" s="32" t="s">
        <v>529</v>
      </c>
      <c r="E150" s="32">
        <v>30</v>
      </c>
      <c r="F150" s="32" t="s">
        <v>138</v>
      </c>
      <c r="G150" s="32">
        <v>63455</v>
      </c>
      <c r="H150" s="32" t="s">
        <v>9</v>
      </c>
      <c r="I150" s="32">
        <v>63455</v>
      </c>
      <c r="J150" s="32" t="s">
        <v>521</v>
      </c>
      <c r="K150" s="11" t="s">
        <v>117</v>
      </c>
      <c r="L150" s="32">
        <v>200</v>
      </c>
      <c r="M150" s="16">
        <v>26</v>
      </c>
      <c r="N150" s="32" t="s">
        <v>9</v>
      </c>
      <c r="O150" s="16">
        <f>39.6*M150</f>
        <v>1029.6000000000001</v>
      </c>
    </row>
    <row r="151" spans="1:15" ht="19.5" customHeight="1" x14ac:dyDescent="0.25">
      <c r="A151" s="32"/>
      <c r="B151" s="32"/>
      <c r="C151" s="32"/>
      <c r="D151" s="32"/>
      <c r="E151" s="32"/>
      <c r="F151" s="32"/>
      <c r="G151" s="32"/>
      <c r="H151" s="32"/>
      <c r="I151" s="32"/>
      <c r="J151" s="32"/>
      <c r="K151" s="11" t="s">
        <v>10</v>
      </c>
      <c r="L151" s="32"/>
      <c r="M151" s="16">
        <v>85</v>
      </c>
      <c r="N151" s="32"/>
      <c r="O151" s="16">
        <f>4.8*M151</f>
        <v>408</v>
      </c>
    </row>
    <row r="152" spans="1:15" ht="27" customHeight="1" x14ac:dyDescent="0.25">
      <c r="A152" s="32">
        <v>116</v>
      </c>
      <c r="B152" s="32" t="s">
        <v>443</v>
      </c>
      <c r="C152" s="32" t="s">
        <v>7</v>
      </c>
      <c r="D152" s="32" t="s">
        <v>537</v>
      </c>
      <c r="E152" s="32" t="s">
        <v>9</v>
      </c>
      <c r="F152" s="32" t="s">
        <v>9</v>
      </c>
      <c r="G152" s="32">
        <v>63355</v>
      </c>
      <c r="H152" s="32" t="s">
        <v>9</v>
      </c>
      <c r="I152" s="32">
        <v>63355</v>
      </c>
      <c r="J152" s="32" t="s">
        <v>31</v>
      </c>
      <c r="K152" s="11" t="s">
        <v>10</v>
      </c>
      <c r="L152" s="32">
        <v>26100</v>
      </c>
      <c r="M152" s="16">
        <v>5985</v>
      </c>
      <c r="N152" s="32" t="s">
        <v>9</v>
      </c>
      <c r="O152" s="16">
        <f>5.28*M152</f>
        <v>31600.800000000003</v>
      </c>
    </row>
    <row r="153" spans="1:15" ht="20.25" customHeight="1" x14ac:dyDescent="0.25">
      <c r="A153" s="32"/>
      <c r="B153" s="32"/>
      <c r="C153" s="32"/>
      <c r="D153" s="32"/>
      <c r="E153" s="32"/>
      <c r="F153" s="32"/>
      <c r="G153" s="32"/>
      <c r="H153" s="32"/>
      <c r="I153" s="32"/>
      <c r="J153" s="32"/>
      <c r="K153" s="11" t="s">
        <v>117</v>
      </c>
      <c r="L153" s="32"/>
      <c r="M153" s="16">
        <v>173</v>
      </c>
      <c r="N153" s="32"/>
      <c r="O153" s="16">
        <f>39.6*M153</f>
        <v>6850.8</v>
      </c>
    </row>
    <row r="154" spans="1:15" ht="35.25" customHeight="1" x14ac:dyDescent="0.25">
      <c r="A154" s="11">
        <v>117</v>
      </c>
      <c r="B154" s="11" t="s">
        <v>443</v>
      </c>
      <c r="C154" s="11" t="s">
        <v>7</v>
      </c>
      <c r="D154" s="11" t="s">
        <v>529</v>
      </c>
      <c r="E154" s="11">
        <v>31</v>
      </c>
      <c r="F154" s="11" t="s">
        <v>139</v>
      </c>
      <c r="G154" s="11">
        <v>63526</v>
      </c>
      <c r="H154" s="11" t="s">
        <v>9</v>
      </c>
      <c r="I154" s="11">
        <v>63526</v>
      </c>
      <c r="J154" s="11" t="s">
        <v>31</v>
      </c>
      <c r="K154" s="11" t="s">
        <v>10</v>
      </c>
      <c r="L154" s="11">
        <v>105400</v>
      </c>
      <c r="M154" s="16">
        <v>102</v>
      </c>
      <c r="N154" s="11" t="s">
        <v>9</v>
      </c>
      <c r="O154" s="16">
        <f t="shared" ref="O154:O172" si="14">5.28*M154</f>
        <v>538.56000000000006</v>
      </c>
    </row>
    <row r="155" spans="1:15" ht="39.6" x14ac:dyDescent="0.25">
      <c r="A155" s="11">
        <v>118</v>
      </c>
      <c r="B155" s="11" t="s">
        <v>443</v>
      </c>
      <c r="C155" s="11" t="s">
        <v>7</v>
      </c>
      <c r="D155" s="11" t="s">
        <v>140</v>
      </c>
      <c r="E155" s="11">
        <v>31</v>
      </c>
      <c r="F155" s="11" t="s">
        <v>141</v>
      </c>
      <c r="G155" s="11">
        <v>63354</v>
      </c>
      <c r="H155" s="11" t="s">
        <v>9</v>
      </c>
      <c r="I155" s="11">
        <v>63354</v>
      </c>
      <c r="J155" s="11" t="s">
        <v>31</v>
      </c>
      <c r="K155" s="11" t="s">
        <v>10</v>
      </c>
      <c r="L155" s="11">
        <v>85200</v>
      </c>
      <c r="M155" s="16">
        <v>8139</v>
      </c>
      <c r="N155" s="11" t="s">
        <v>9</v>
      </c>
      <c r="O155" s="16">
        <f t="shared" si="14"/>
        <v>42973.920000000006</v>
      </c>
    </row>
    <row r="156" spans="1:15" ht="16.5" customHeight="1" x14ac:dyDescent="0.25">
      <c r="A156" s="11">
        <v>119</v>
      </c>
      <c r="B156" s="11" t="s">
        <v>443</v>
      </c>
      <c r="C156" s="11" t="s">
        <v>7</v>
      </c>
      <c r="D156" s="11" t="s">
        <v>142</v>
      </c>
      <c r="E156" s="11" t="s">
        <v>9</v>
      </c>
      <c r="F156" s="11" t="s">
        <v>9</v>
      </c>
      <c r="G156" s="11">
        <v>63367</v>
      </c>
      <c r="H156" s="11" t="s">
        <v>9</v>
      </c>
      <c r="I156" s="11">
        <v>63367</v>
      </c>
      <c r="J156" s="11" t="s">
        <v>31</v>
      </c>
      <c r="K156" s="11" t="s">
        <v>10</v>
      </c>
      <c r="L156" s="11">
        <v>14800</v>
      </c>
      <c r="M156" s="16">
        <v>489</v>
      </c>
      <c r="N156" s="11" t="s">
        <v>9</v>
      </c>
      <c r="O156" s="16">
        <f t="shared" si="14"/>
        <v>2581.92</v>
      </c>
    </row>
    <row r="157" spans="1:15" ht="21.75" customHeight="1" x14ac:dyDescent="0.25">
      <c r="A157" s="11">
        <v>120</v>
      </c>
      <c r="B157" s="11" t="s">
        <v>443</v>
      </c>
      <c r="C157" s="11" t="s">
        <v>7</v>
      </c>
      <c r="D157" s="11" t="s">
        <v>531</v>
      </c>
      <c r="E157" s="11">
        <v>24</v>
      </c>
      <c r="F157" s="11" t="s">
        <v>143</v>
      </c>
      <c r="G157" s="11">
        <v>62108</v>
      </c>
      <c r="H157" s="11" t="s">
        <v>9</v>
      </c>
      <c r="I157" s="11">
        <v>62108</v>
      </c>
      <c r="J157" s="11" t="s">
        <v>31</v>
      </c>
      <c r="K157" s="11" t="s">
        <v>10</v>
      </c>
      <c r="L157" s="11">
        <v>766</v>
      </c>
      <c r="M157" s="16">
        <v>449</v>
      </c>
      <c r="N157" s="11" t="s">
        <v>9</v>
      </c>
      <c r="O157" s="16">
        <f t="shared" si="14"/>
        <v>2370.7200000000003</v>
      </c>
    </row>
    <row r="158" spans="1:15" ht="24" customHeight="1" x14ac:dyDescent="0.25">
      <c r="A158" s="11">
        <v>121</v>
      </c>
      <c r="B158" s="11" t="s">
        <v>443</v>
      </c>
      <c r="C158" s="11" t="s">
        <v>7</v>
      </c>
      <c r="D158" s="11" t="s">
        <v>531</v>
      </c>
      <c r="E158" s="11">
        <v>24</v>
      </c>
      <c r="F158" s="11" t="s">
        <v>143</v>
      </c>
      <c r="G158" s="11">
        <v>62104</v>
      </c>
      <c r="H158" s="11" t="s">
        <v>9</v>
      </c>
      <c r="I158" s="11">
        <v>62104</v>
      </c>
      <c r="J158" s="11" t="s">
        <v>31</v>
      </c>
      <c r="K158" s="11" t="s">
        <v>10</v>
      </c>
      <c r="L158" s="11">
        <v>1583</v>
      </c>
      <c r="M158" s="16">
        <v>1499</v>
      </c>
      <c r="N158" s="11" t="s">
        <v>9</v>
      </c>
      <c r="O158" s="16">
        <f t="shared" si="14"/>
        <v>7914.72</v>
      </c>
    </row>
    <row r="159" spans="1:15" ht="87.75" customHeight="1" x14ac:dyDescent="0.25">
      <c r="A159" s="11">
        <v>122</v>
      </c>
      <c r="B159" s="11" t="s">
        <v>443</v>
      </c>
      <c r="C159" s="11" t="s">
        <v>7</v>
      </c>
      <c r="D159" s="11" t="s">
        <v>486</v>
      </c>
      <c r="E159" s="11">
        <v>24</v>
      </c>
      <c r="F159" s="11" t="s">
        <v>144</v>
      </c>
      <c r="G159" s="11">
        <v>62100</v>
      </c>
      <c r="H159" s="11" t="s">
        <v>9</v>
      </c>
      <c r="I159" s="11">
        <v>62100</v>
      </c>
      <c r="J159" s="11" t="s">
        <v>31</v>
      </c>
      <c r="K159" s="11" t="s">
        <v>10</v>
      </c>
      <c r="L159" s="11">
        <v>4703</v>
      </c>
      <c r="M159" s="16">
        <v>886</v>
      </c>
      <c r="N159" s="11" t="s">
        <v>9</v>
      </c>
      <c r="O159" s="16">
        <f t="shared" si="14"/>
        <v>4678.08</v>
      </c>
    </row>
    <row r="160" spans="1:15" ht="19.5" customHeight="1" x14ac:dyDescent="0.25">
      <c r="A160" s="11">
        <v>123</v>
      </c>
      <c r="B160" s="11" t="s">
        <v>443</v>
      </c>
      <c r="C160" s="11" t="s">
        <v>7</v>
      </c>
      <c r="D160" s="11" t="s">
        <v>531</v>
      </c>
      <c r="E160" s="11">
        <v>24</v>
      </c>
      <c r="F160" s="11" t="s">
        <v>145</v>
      </c>
      <c r="G160" s="11">
        <v>62109</v>
      </c>
      <c r="H160" s="11" t="s">
        <v>9</v>
      </c>
      <c r="I160" s="11">
        <v>62109</v>
      </c>
      <c r="J160" s="11" t="s">
        <v>31</v>
      </c>
      <c r="K160" s="11" t="s">
        <v>10</v>
      </c>
      <c r="L160" s="11">
        <v>4067</v>
      </c>
      <c r="M160" s="16">
        <v>243</v>
      </c>
      <c r="N160" s="11" t="s">
        <v>9</v>
      </c>
      <c r="O160" s="16">
        <f t="shared" si="14"/>
        <v>1283.04</v>
      </c>
    </row>
    <row r="161" spans="1:15" ht="22.5" customHeight="1" x14ac:dyDescent="0.25">
      <c r="A161" s="11">
        <v>124</v>
      </c>
      <c r="B161" s="11" t="s">
        <v>443</v>
      </c>
      <c r="C161" s="11" t="s">
        <v>7</v>
      </c>
      <c r="D161" s="11" t="s">
        <v>532</v>
      </c>
      <c r="E161" s="11">
        <v>24</v>
      </c>
      <c r="F161" s="11" t="s">
        <v>145</v>
      </c>
      <c r="G161" s="11">
        <v>62105</v>
      </c>
      <c r="H161" s="11" t="s">
        <v>9</v>
      </c>
      <c r="I161" s="11">
        <v>62105</v>
      </c>
      <c r="J161" s="11" t="s">
        <v>31</v>
      </c>
      <c r="K161" s="11" t="s">
        <v>10</v>
      </c>
      <c r="L161" s="11">
        <v>3658</v>
      </c>
      <c r="M161" s="16">
        <v>1013</v>
      </c>
      <c r="N161" s="11" t="s">
        <v>9</v>
      </c>
      <c r="O161" s="16">
        <f t="shared" si="14"/>
        <v>5348.64</v>
      </c>
    </row>
    <row r="162" spans="1:15" ht="84" customHeight="1" x14ac:dyDescent="0.25">
      <c r="A162" s="11">
        <v>125</v>
      </c>
      <c r="B162" s="11" t="s">
        <v>443</v>
      </c>
      <c r="C162" s="11" t="s">
        <v>7</v>
      </c>
      <c r="D162" s="11" t="s">
        <v>486</v>
      </c>
      <c r="E162" s="11">
        <v>24</v>
      </c>
      <c r="F162" s="11" t="s">
        <v>146</v>
      </c>
      <c r="G162" s="11">
        <v>62101</v>
      </c>
      <c r="H162" s="11" t="s">
        <v>9</v>
      </c>
      <c r="I162" s="11">
        <v>62101</v>
      </c>
      <c r="J162" s="11" t="s">
        <v>31</v>
      </c>
      <c r="K162" s="11" t="s">
        <v>10</v>
      </c>
      <c r="L162" s="11">
        <v>5716</v>
      </c>
      <c r="M162" s="16">
        <v>4537</v>
      </c>
      <c r="N162" s="11" t="s">
        <v>9</v>
      </c>
      <c r="O162" s="16">
        <f t="shared" si="14"/>
        <v>23955.360000000001</v>
      </c>
    </row>
    <row r="163" spans="1:15" ht="41.25" customHeight="1" x14ac:dyDescent="0.25">
      <c r="A163" s="11">
        <v>126</v>
      </c>
      <c r="B163" s="11" t="s">
        <v>443</v>
      </c>
      <c r="C163" s="11" t="s">
        <v>7</v>
      </c>
      <c r="D163" s="11" t="s">
        <v>487</v>
      </c>
      <c r="E163" s="11">
        <v>24</v>
      </c>
      <c r="F163" s="11" t="s">
        <v>147</v>
      </c>
      <c r="G163" s="11">
        <v>62097</v>
      </c>
      <c r="H163" s="11" t="s">
        <v>9</v>
      </c>
      <c r="I163" s="11">
        <v>62097</v>
      </c>
      <c r="J163" s="11" t="s">
        <v>31</v>
      </c>
      <c r="K163" s="11" t="s">
        <v>10</v>
      </c>
      <c r="L163" s="11">
        <v>1670</v>
      </c>
      <c r="M163" s="16">
        <v>1207</v>
      </c>
      <c r="N163" s="11" t="s">
        <v>9</v>
      </c>
      <c r="O163" s="16">
        <f t="shared" si="14"/>
        <v>6372.96</v>
      </c>
    </row>
    <row r="164" spans="1:15" ht="45" customHeight="1" x14ac:dyDescent="0.25">
      <c r="A164" s="11">
        <v>127</v>
      </c>
      <c r="B164" s="11" t="s">
        <v>443</v>
      </c>
      <c r="C164" s="11" t="s">
        <v>7</v>
      </c>
      <c r="D164" s="11" t="s">
        <v>207</v>
      </c>
      <c r="E164" s="11">
        <v>24</v>
      </c>
      <c r="F164" s="11" t="s">
        <v>148</v>
      </c>
      <c r="G164" s="11">
        <v>62093</v>
      </c>
      <c r="H164" s="11" t="s">
        <v>9</v>
      </c>
      <c r="I164" s="11">
        <v>62093</v>
      </c>
      <c r="J164" s="11" t="s">
        <v>31</v>
      </c>
      <c r="K164" s="11" t="s">
        <v>10</v>
      </c>
      <c r="L164" s="11">
        <v>8663</v>
      </c>
      <c r="M164" s="16">
        <v>1273</v>
      </c>
      <c r="N164" s="11" t="s">
        <v>9</v>
      </c>
      <c r="O164" s="16">
        <f t="shared" si="14"/>
        <v>6721.4400000000005</v>
      </c>
    </row>
    <row r="165" spans="1:15" ht="76.5" customHeight="1" x14ac:dyDescent="0.25">
      <c r="A165" s="11">
        <v>128</v>
      </c>
      <c r="B165" s="11" t="s">
        <v>443</v>
      </c>
      <c r="C165" s="11" t="s">
        <v>7</v>
      </c>
      <c r="D165" s="11" t="s">
        <v>486</v>
      </c>
      <c r="E165" s="11">
        <v>24</v>
      </c>
      <c r="F165" s="11" t="s">
        <v>149</v>
      </c>
      <c r="G165" s="11">
        <v>62102</v>
      </c>
      <c r="H165" s="11" t="s">
        <v>9</v>
      </c>
      <c r="I165" s="11">
        <v>62102</v>
      </c>
      <c r="J165" s="11" t="s">
        <v>31</v>
      </c>
      <c r="K165" s="11" t="s">
        <v>10</v>
      </c>
      <c r="L165" s="11">
        <v>7473</v>
      </c>
      <c r="M165" s="16">
        <v>425</v>
      </c>
      <c r="N165" s="11" t="s">
        <v>9</v>
      </c>
      <c r="O165" s="16">
        <f t="shared" si="14"/>
        <v>2244</v>
      </c>
    </row>
    <row r="166" spans="1:15" ht="82.5" customHeight="1" x14ac:dyDescent="0.25">
      <c r="A166" s="11">
        <v>129</v>
      </c>
      <c r="B166" s="11" t="s">
        <v>443</v>
      </c>
      <c r="C166" s="11" t="s">
        <v>7</v>
      </c>
      <c r="D166" s="11" t="s">
        <v>486</v>
      </c>
      <c r="E166" s="11">
        <v>24</v>
      </c>
      <c r="F166" s="11" t="s">
        <v>149</v>
      </c>
      <c r="G166" s="11">
        <v>62102</v>
      </c>
      <c r="H166" s="11" t="s">
        <v>9</v>
      </c>
      <c r="I166" s="11">
        <v>62102</v>
      </c>
      <c r="J166" s="11" t="s">
        <v>31</v>
      </c>
      <c r="K166" s="11" t="s">
        <v>10</v>
      </c>
      <c r="L166" s="11">
        <v>7473</v>
      </c>
      <c r="M166" s="16">
        <v>483</v>
      </c>
      <c r="N166" s="11" t="s">
        <v>9</v>
      </c>
      <c r="O166" s="16">
        <f t="shared" si="14"/>
        <v>2550.2400000000002</v>
      </c>
    </row>
    <row r="167" spans="1:15" ht="40.5" customHeight="1" x14ac:dyDescent="0.25">
      <c r="A167" s="11">
        <v>130</v>
      </c>
      <c r="B167" s="11" t="s">
        <v>443</v>
      </c>
      <c r="C167" s="11" t="s">
        <v>7</v>
      </c>
      <c r="D167" s="11" t="s">
        <v>487</v>
      </c>
      <c r="E167" s="11">
        <v>24</v>
      </c>
      <c r="F167" s="11" t="s">
        <v>150</v>
      </c>
      <c r="G167" s="11">
        <v>62098</v>
      </c>
      <c r="H167" s="11" t="s">
        <v>9</v>
      </c>
      <c r="I167" s="11">
        <v>62098</v>
      </c>
      <c r="J167" s="11" t="s">
        <v>31</v>
      </c>
      <c r="K167" s="11" t="s">
        <v>10</v>
      </c>
      <c r="L167" s="11">
        <v>2310</v>
      </c>
      <c r="M167" s="16">
        <v>1340</v>
      </c>
      <c r="N167" s="11" t="s">
        <v>9</v>
      </c>
      <c r="O167" s="16">
        <f t="shared" si="14"/>
        <v>7075.2000000000007</v>
      </c>
    </row>
    <row r="168" spans="1:15" ht="40.5" customHeight="1" x14ac:dyDescent="0.25">
      <c r="A168" s="11">
        <v>131</v>
      </c>
      <c r="B168" s="11" t="s">
        <v>443</v>
      </c>
      <c r="C168" s="11" t="s">
        <v>7</v>
      </c>
      <c r="D168" s="11" t="s">
        <v>207</v>
      </c>
      <c r="E168" s="11">
        <v>24</v>
      </c>
      <c r="F168" s="11" t="s">
        <v>151</v>
      </c>
      <c r="G168" s="11">
        <v>62094</v>
      </c>
      <c r="H168" s="11" t="s">
        <v>9</v>
      </c>
      <c r="I168" s="11">
        <v>62094</v>
      </c>
      <c r="J168" s="11" t="s">
        <v>31</v>
      </c>
      <c r="K168" s="11" t="s">
        <v>10</v>
      </c>
      <c r="L168" s="11">
        <v>8771</v>
      </c>
      <c r="M168" s="16">
        <v>3641</v>
      </c>
      <c r="N168" s="11" t="s">
        <v>9</v>
      </c>
      <c r="O168" s="16">
        <f t="shared" si="14"/>
        <v>19224.48</v>
      </c>
    </row>
    <row r="169" spans="1:15" ht="43.5" customHeight="1" x14ac:dyDescent="0.25">
      <c r="A169" s="11">
        <v>132</v>
      </c>
      <c r="B169" s="11" t="s">
        <v>443</v>
      </c>
      <c r="C169" s="11" t="s">
        <v>7</v>
      </c>
      <c r="D169" s="11" t="s">
        <v>207</v>
      </c>
      <c r="E169" s="11">
        <v>24</v>
      </c>
      <c r="F169" s="11" t="s">
        <v>152</v>
      </c>
      <c r="G169" s="11">
        <v>62095</v>
      </c>
      <c r="H169" s="11" t="s">
        <v>9</v>
      </c>
      <c r="I169" s="11">
        <v>62095</v>
      </c>
      <c r="J169" s="11" t="s">
        <v>31</v>
      </c>
      <c r="K169" s="11" t="s">
        <v>10</v>
      </c>
      <c r="L169" s="11">
        <v>5421</v>
      </c>
      <c r="M169" s="16">
        <v>4785</v>
      </c>
      <c r="N169" s="11" t="s">
        <v>9</v>
      </c>
      <c r="O169" s="16">
        <f t="shared" si="14"/>
        <v>25264.800000000003</v>
      </c>
    </row>
    <row r="170" spans="1:15" x14ac:dyDescent="0.25">
      <c r="A170" s="11">
        <v>133</v>
      </c>
      <c r="B170" s="11" t="s">
        <v>443</v>
      </c>
      <c r="C170" s="11" t="s">
        <v>7</v>
      </c>
      <c r="D170" s="11" t="s">
        <v>153</v>
      </c>
      <c r="E170" s="11" t="s">
        <v>9</v>
      </c>
      <c r="F170" s="11" t="s">
        <v>9</v>
      </c>
      <c r="G170" s="11">
        <v>62091</v>
      </c>
      <c r="H170" s="11" t="s">
        <v>9</v>
      </c>
      <c r="I170" s="11">
        <v>62091</v>
      </c>
      <c r="J170" s="11" t="s">
        <v>31</v>
      </c>
      <c r="K170" s="11" t="s">
        <v>10</v>
      </c>
      <c r="L170" s="11">
        <v>3414</v>
      </c>
      <c r="M170" s="16">
        <v>1017</v>
      </c>
      <c r="N170" s="11" t="s">
        <v>9</v>
      </c>
      <c r="O170" s="16">
        <f t="shared" si="14"/>
        <v>5369.76</v>
      </c>
    </row>
    <row r="171" spans="1:15" x14ac:dyDescent="0.25">
      <c r="A171" s="11">
        <v>134</v>
      </c>
      <c r="B171" s="11" t="s">
        <v>443</v>
      </c>
      <c r="C171" s="11" t="s">
        <v>7</v>
      </c>
      <c r="D171" s="11" t="s">
        <v>154</v>
      </c>
      <c r="E171" s="11" t="s">
        <v>9</v>
      </c>
      <c r="F171" s="11" t="s">
        <v>9</v>
      </c>
      <c r="G171" s="11">
        <v>62087</v>
      </c>
      <c r="H171" s="11" t="s">
        <v>9</v>
      </c>
      <c r="I171" s="11">
        <v>62087</v>
      </c>
      <c r="J171" s="11" t="s">
        <v>31</v>
      </c>
      <c r="K171" s="11" t="s">
        <v>10</v>
      </c>
      <c r="L171" s="11">
        <v>2267</v>
      </c>
      <c r="M171" s="16">
        <v>310</v>
      </c>
      <c r="N171" s="11" t="s">
        <v>9</v>
      </c>
      <c r="O171" s="16">
        <f t="shared" si="14"/>
        <v>1636.8000000000002</v>
      </c>
    </row>
    <row r="172" spans="1:15" x14ac:dyDescent="0.25">
      <c r="A172" s="11">
        <v>135</v>
      </c>
      <c r="B172" s="11" t="s">
        <v>443</v>
      </c>
      <c r="C172" s="11" t="s">
        <v>7</v>
      </c>
      <c r="D172" s="11" t="s">
        <v>154</v>
      </c>
      <c r="E172" s="11" t="s">
        <v>9</v>
      </c>
      <c r="F172" s="11" t="s">
        <v>9</v>
      </c>
      <c r="G172" s="11">
        <v>62083</v>
      </c>
      <c r="H172" s="11" t="s">
        <v>9</v>
      </c>
      <c r="I172" s="11">
        <v>62083</v>
      </c>
      <c r="J172" s="11" t="s">
        <v>31</v>
      </c>
      <c r="K172" s="11" t="s">
        <v>10</v>
      </c>
      <c r="L172" s="11">
        <v>8611</v>
      </c>
      <c r="M172" s="16">
        <v>1108</v>
      </c>
      <c r="N172" s="11" t="s">
        <v>9</v>
      </c>
      <c r="O172" s="16">
        <f t="shared" si="14"/>
        <v>5850.2400000000007</v>
      </c>
    </row>
    <row r="173" spans="1:15" ht="26.4" x14ac:dyDescent="0.25">
      <c r="A173" s="11">
        <v>136</v>
      </c>
      <c r="B173" s="11" t="s">
        <v>443</v>
      </c>
      <c r="C173" s="11" t="s">
        <v>7</v>
      </c>
      <c r="D173" s="11" t="s">
        <v>488</v>
      </c>
      <c r="E173" s="11">
        <v>24</v>
      </c>
      <c r="F173" s="11" t="s">
        <v>155</v>
      </c>
      <c r="G173" s="11">
        <v>62077</v>
      </c>
      <c r="H173" s="11" t="s">
        <v>9</v>
      </c>
      <c r="I173" s="11">
        <v>62077</v>
      </c>
      <c r="J173" s="11" t="s">
        <v>31</v>
      </c>
      <c r="K173" s="11" t="s">
        <v>117</v>
      </c>
      <c r="L173" s="11">
        <v>2217</v>
      </c>
      <c r="M173" s="16">
        <v>341</v>
      </c>
      <c r="N173" s="11" t="s">
        <v>9</v>
      </c>
      <c r="O173" s="16">
        <f t="shared" ref="O173:O174" si="15">39.6*M173</f>
        <v>13503.6</v>
      </c>
    </row>
    <row r="174" spans="1:15" x14ac:dyDescent="0.25">
      <c r="A174" s="11">
        <v>137</v>
      </c>
      <c r="B174" s="11" t="s">
        <v>443</v>
      </c>
      <c r="C174" s="11" t="s">
        <v>7</v>
      </c>
      <c r="D174" s="11" t="s">
        <v>156</v>
      </c>
      <c r="E174" s="11">
        <v>24</v>
      </c>
      <c r="F174" s="11" t="s">
        <v>157</v>
      </c>
      <c r="G174" s="11">
        <v>62075</v>
      </c>
      <c r="H174" s="11" t="s">
        <v>9</v>
      </c>
      <c r="I174" s="11">
        <v>62075</v>
      </c>
      <c r="J174" s="11" t="s">
        <v>31</v>
      </c>
      <c r="K174" s="11" t="s">
        <v>117</v>
      </c>
      <c r="L174" s="11">
        <v>1046</v>
      </c>
      <c r="M174" s="16">
        <v>37</v>
      </c>
      <c r="N174" s="11" t="s">
        <v>9</v>
      </c>
      <c r="O174" s="16">
        <f t="shared" si="15"/>
        <v>1465.2</v>
      </c>
    </row>
    <row r="175" spans="1:15" ht="26.4" x14ac:dyDescent="0.25">
      <c r="A175" s="11">
        <v>138</v>
      </c>
      <c r="B175" s="11" t="s">
        <v>443</v>
      </c>
      <c r="C175" s="11" t="s">
        <v>7</v>
      </c>
      <c r="D175" s="11" t="s">
        <v>487</v>
      </c>
      <c r="E175" s="11">
        <v>24</v>
      </c>
      <c r="F175" s="11" t="s">
        <v>158</v>
      </c>
      <c r="G175" s="11">
        <v>62099</v>
      </c>
      <c r="H175" s="11" t="s">
        <v>9</v>
      </c>
      <c r="I175" s="11">
        <v>62099</v>
      </c>
      <c r="J175" s="11" t="s">
        <v>31</v>
      </c>
      <c r="K175" s="11" t="s">
        <v>10</v>
      </c>
      <c r="L175" s="11">
        <v>267</v>
      </c>
      <c r="M175" s="16">
        <v>267</v>
      </c>
      <c r="N175" s="11" t="s">
        <v>9</v>
      </c>
      <c r="O175" s="16">
        <f t="shared" ref="O175:O180" si="16">5.28*M175</f>
        <v>1409.76</v>
      </c>
    </row>
    <row r="176" spans="1:15" ht="81" customHeight="1" x14ac:dyDescent="0.25">
      <c r="A176" s="11">
        <v>139</v>
      </c>
      <c r="B176" s="11" t="s">
        <v>443</v>
      </c>
      <c r="C176" s="11" t="s">
        <v>7</v>
      </c>
      <c r="D176" s="11" t="s">
        <v>486</v>
      </c>
      <c r="E176" s="11">
        <v>24</v>
      </c>
      <c r="F176" s="11" t="s">
        <v>159</v>
      </c>
      <c r="G176" s="11">
        <v>62103</v>
      </c>
      <c r="H176" s="11" t="s">
        <v>9</v>
      </c>
      <c r="I176" s="11">
        <v>62103</v>
      </c>
      <c r="J176" s="11" t="s">
        <v>31</v>
      </c>
      <c r="K176" s="11" t="s">
        <v>10</v>
      </c>
      <c r="L176" s="11">
        <v>1159</v>
      </c>
      <c r="M176" s="16">
        <v>957</v>
      </c>
      <c r="N176" s="11" t="s">
        <v>9</v>
      </c>
      <c r="O176" s="16">
        <f t="shared" si="16"/>
        <v>5052.96</v>
      </c>
    </row>
    <row r="177" spans="1:15" ht="19.5" customHeight="1" x14ac:dyDescent="0.25">
      <c r="A177" s="11">
        <v>140</v>
      </c>
      <c r="B177" s="11" t="s">
        <v>443</v>
      </c>
      <c r="C177" s="11" t="s">
        <v>7</v>
      </c>
      <c r="D177" s="11" t="s">
        <v>531</v>
      </c>
      <c r="E177" s="11">
        <v>24</v>
      </c>
      <c r="F177" s="11" t="s">
        <v>160</v>
      </c>
      <c r="G177" s="11">
        <v>62107</v>
      </c>
      <c r="H177" s="11" t="s">
        <v>9</v>
      </c>
      <c r="I177" s="11">
        <v>62107</v>
      </c>
      <c r="J177" s="11" t="s">
        <v>31</v>
      </c>
      <c r="K177" s="11" t="s">
        <v>10</v>
      </c>
      <c r="L177" s="11">
        <v>747</v>
      </c>
      <c r="M177" s="16">
        <v>110</v>
      </c>
      <c r="N177" s="11" t="s">
        <v>9</v>
      </c>
      <c r="O177" s="16">
        <f t="shared" si="16"/>
        <v>580.80000000000007</v>
      </c>
    </row>
    <row r="178" spans="1:15" ht="18" customHeight="1" x14ac:dyDescent="0.25">
      <c r="A178" s="11">
        <v>141</v>
      </c>
      <c r="B178" s="11" t="s">
        <v>443</v>
      </c>
      <c r="C178" s="11" t="s">
        <v>7</v>
      </c>
      <c r="D178" s="11" t="s">
        <v>532</v>
      </c>
      <c r="E178" s="11">
        <v>24</v>
      </c>
      <c r="F178" s="11" t="s">
        <v>160</v>
      </c>
      <c r="G178" s="11">
        <v>62111</v>
      </c>
      <c r="H178" s="11" t="s">
        <v>9</v>
      </c>
      <c r="I178" s="11">
        <v>62111</v>
      </c>
      <c r="J178" s="11" t="s">
        <v>31</v>
      </c>
      <c r="K178" s="11" t="s">
        <v>10</v>
      </c>
      <c r="L178" s="11">
        <v>808</v>
      </c>
      <c r="M178" s="16">
        <v>41</v>
      </c>
      <c r="N178" s="11" t="s">
        <v>9</v>
      </c>
      <c r="O178" s="16">
        <f t="shared" si="16"/>
        <v>216.48000000000002</v>
      </c>
    </row>
    <row r="179" spans="1:15" ht="18" customHeight="1" x14ac:dyDescent="0.25">
      <c r="A179" s="11">
        <v>142</v>
      </c>
      <c r="B179" s="11" t="s">
        <v>443</v>
      </c>
      <c r="C179" s="11" t="s">
        <v>7</v>
      </c>
      <c r="D179" s="11" t="s">
        <v>531</v>
      </c>
      <c r="E179" s="11">
        <v>24</v>
      </c>
      <c r="F179" s="11" t="s">
        <v>160</v>
      </c>
      <c r="G179" s="11">
        <v>62111</v>
      </c>
      <c r="H179" s="11" t="s">
        <v>9</v>
      </c>
      <c r="I179" s="11">
        <v>62111</v>
      </c>
      <c r="J179" s="11" t="s">
        <v>31</v>
      </c>
      <c r="K179" s="11" t="s">
        <v>10</v>
      </c>
      <c r="L179" s="11">
        <v>808</v>
      </c>
      <c r="M179" s="16">
        <v>5</v>
      </c>
      <c r="N179" s="11" t="s">
        <v>9</v>
      </c>
      <c r="O179" s="16">
        <f t="shared" si="16"/>
        <v>26.400000000000002</v>
      </c>
    </row>
    <row r="180" spans="1:15" ht="20.25" customHeight="1" x14ac:dyDescent="0.25">
      <c r="A180" s="11">
        <v>143</v>
      </c>
      <c r="B180" s="11" t="s">
        <v>443</v>
      </c>
      <c r="C180" s="11" t="s">
        <v>7</v>
      </c>
      <c r="D180" s="11" t="s">
        <v>532</v>
      </c>
      <c r="E180" s="11">
        <v>24</v>
      </c>
      <c r="F180" s="11" t="s">
        <v>160</v>
      </c>
      <c r="G180" s="11">
        <v>62115</v>
      </c>
      <c r="H180" s="11" t="s">
        <v>9</v>
      </c>
      <c r="I180" s="11">
        <v>62115</v>
      </c>
      <c r="J180" s="11" t="s">
        <v>31</v>
      </c>
      <c r="K180" s="11" t="s">
        <v>10</v>
      </c>
      <c r="L180" s="11">
        <v>1200</v>
      </c>
      <c r="M180" s="16">
        <v>229</v>
      </c>
      <c r="N180" s="11" t="s">
        <v>9</v>
      </c>
      <c r="O180" s="16">
        <f t="shared" si="16"/>
        <v>1209.1200000000001</v>
      </c>
    </row>
    <row r="181" spans="1:15" ht="26.4" x14ac:dyDescent="0.25">
      <c r="A181" s="11">
        <v>144</v>
      </c>
      <c r="B181" s="11" t="s">
        <v>443</v>
      </c>
      <c r="C181" s="11" t="s">
        <v>7</v>
      </c>
      <c r="D181" s="11" t="s">
        <v>489</v>
      </c>
      <c r="E181" s="11" t="s">
        <v>9</v>
      </c>
      <c r="F181" s="11" t="s">
        <v>9</v>
      </c>
      <c r="G181" s="11">
        <v>62118</v>
      </c>
      <c r="H181" s="11" t="s">
        <v>9</v>
      </c>
      <c r="I181" s="11">
        <v>62118</v>
      </c>
      <c r="J181" s="11" t="s">
        <v>161</v>
      </c>
      <c r="K181" s="11" t="s">
        <v>10</v>
      </c>
      <c r="L181" s="11">
        <v>3220</v>
      </c>
      <c r="M181" s="16">
        <v>598</v>
      </c>
      <c r="N181" s="11" t="s">
        <v>9</v>
      </c>
      <c r="O181" s="16">
        <f>0.48*M181</f>
        <v>287.03999999999996</v>
      </c>
    </row>
    <row r="182" spans="1:15" ht="19.5" customHeight="1" x14ac:dyDescent="0.25">
      <c r="A182" s="15">
        <v>145</v>
      </c>
      <c r="B182" s="15" t="s">
        <v>443</v>
      </c>
      <c r="C182" s="15" t="s">
        <v>7</v>
      </c>
      <c r="D182" s="15" t="s">
        <v>490</v>
      </c>
      <c r="E182" s="15">
        <v>35</v>
      </c>
      <c r="F182" s="15" t="s">
        <v>162</v>
      </c>
      <c r="G182" s="15">
        <v>62945</v>
      </c>
      <c r="H182" s="15" t="s">
        <v>9</v>
      </c>
      <c r="I182" s="15">
        <v>62945</v>
      </c>
      <c r="J182" s="15" t="s">
        <v>521</v>
      </c>
      <c r="K182" s="15" t="s">
        <v>10</v>
      </c>
      <c r="L182" s="15">
        <v>2900</v>
      </c>
      <c r="M182" s="17">
        <v>18</v>
      </c>
      <c r="N182" s="15" t="s">
        <v>9</v>
      </c>
      <c r="O182" s="16">
        <f>4.8*M182</f>
        <v>86.399999999999991</v>
      </c>
    </row>
    <row r="183" spans="1:15" ht="16.5" customHeight="1" x14ac:dyDescent="0.25">
      <c r="A183" s="11">
        <v>146</v>
      </c>
      <c r="B183" s="11" t="s">
        <v>443</v>
      </c>
      <c r="C183" s="11" t="s">
        <v>7</v>
      </c>
      <c r="D183" s="11" t="s">
        <v>163</v>
      </c>
      <c r="E183" s="11">
        <v>14</v>
      </c>
      <c r="F183" s="11" t="s">
        <v>164</v>
      </c>
      <c r="G183" s="11">
        <v>63478</v>
      </c>
      <c r="H183" s="11" t="s">
        <v>9</v>
      </c>
      <c r="I183" s="11">
        <v>63478</v>
      </c>
      <c r="J183" s="11" t="s">
        <v>31</v>
      </c>
      <c r="K183" s="11" t="s">
        <v>10</v>
      </c>
      <c r="L183" s="11">
        <v>5800</v>
      </c>
      <c r="M183" s="16">
        <v>1418</v>
      </c>
      <c r="N183" s="11" t="s">
        <v>9</v>
      </c>
      <c r="O183" s="16">
        <f t="shared" ref="O183:O212" si="17">5.28*M183</f>
        <v>7487.04</v>
      </c>
    </row>
    <row r="184" spans="1:15" ht="19.5" customHeight="1" x14ac:dyDescent="0.25">
      <c r="A184" s="11">
        <v>147</v>
      </c>
      <c r="B184" s="11" t="s">
        <v>443</v>
      </c>
      <c r="C184" s="11" t="s">
        <v>7</v>
      </c>
      <c r="D184" s="11" t="s">
        <v>165</v>
      </c>
      <c r="E184" s="11">
        <v>14</v>
      </c>
      <c r="F184" s="11" t="s">
        <v>166</v>
      </c>
      <c r="G184" s="11">
        <v>63477</v>
      </c>
      <c r="H184" s="11" t="s">
        <v>9</v>
      </c>
      <c r="I184" s="11">
        <v>63477</v>
      </c>
      <c r="J184" s="11" t="s">
        <v>31</v>
      </c>
      <c r="K184" s="11" t="s">
        <v>10</v>
      </c>
      <c r="L184" s="11">
        <v>2900</v>
      </c>
      <c r="M184" s="16">
        <v>574</v>
      </c>
      <c r="N184" s="11" t="s">
        <v>9</v>
      </c>
      <c r="O184" s="16">
        <f t="shared" si="17"/>
        <v>3030.7200000000003</v>
      </c>
    </row>
    <row r="185" spans="1:15" ht="18.75" customHeight="1" x14ac:dyDescent="0.25">
      <c r="A185" s="11">
        <v>148</v>
      </c>
      <c r="B185" s="11" t="s">
        <v>443</v>
      </c>
      <c r="C185" s="11" t="s">
        <v>7</v>
      </c>
      <c r="D185" s="11" t="s">
        <v>167</v>
      </c>
      <c r="E185" s="11">
        <v>14</v>
      </c>
      <c r="F185" s="11" t="s">
        <v>168</v>
      </c>
      <c r="G185" s="11">
        <v>63476</v>
      </c>
      <c r="H185" s="11" t="s">
        <v>9</v>
      </c>
      <c r="I185" s="11">
        <v>63476</v>
      </c>
      <c r="J185" s="11" t="s">
        <v>31</v>
      </c>
      <c r="K185" s="11" t="s">
        <v>10</v>
      </c>
      <c r="L185" s="11">
        <v>4300</v>
      </c>
      <c r="M185" s="16">
        <v>700</v>
      </c>
      <c r="N185" s="11" t="s">
        <v>9</v>
      </c>
      <c r="O185" s="16">
        <f t="shared" si="17"/>
        <v>3696</v>
      </c>
    </row>
    <row r="186" spans="1:15" ht="18.75" customHeight="1" x14ac:dyDescent="0.25">
      <c r="A186" s="11">
        <v>149</v>
      </c>
      <c r="B186" s="11" t="s">
        <v>443</v>
      </c>
      <c r="C186" s="11" t="s">
        <v>7</v>
      </c>
      <c r="D186" s="11" t="s">
        <v>169</v>
      </c>
      <c r="E186" s="11">
        <v>14</v>
      </c>
      <c r="F186" s="11" t="s">
        <v>170</v>
      </c>
      <c r="G186" s="11">
        <v>63475</v>
      </c>
      <c r="H186" s="11" t="s">
        <v>9</v>
      </c>
      <c r="I186" s="11">
        <v>63475</v>
      </c>
      <c r="J186" s="11" t="s">
        <v>31</v>
      </c>
      <c r="K186" s="11" t="s">
        <v>10</v>
      </c>
      <c r="L186" s="11">
        <v>7200</v>
      </c>
      <c r="M186" s="16">
        <v>1133</v>
      </c>
      <c r="N186" s="11" t="s">
        <v>9</v>
      </c>
      <c r="O186" s="16">
        <f t="shared" si="17"/>
        <v>5982.2400000000007</v>
      </c>
    </row>
    <row r="187" spans="1:15" ht="19.5" customHeight="1" x14ac:dyDescent="0.25">
      <c r="A187" s="11">
        <v>150</v>
      </c>
      <c r="B187" s="11" t="s">
        <v>443</v>
      </c>
      <c r="C187" s="11" t="s">
        <v>7</v>
      </c>
      <c r="D187" s="11" t="s">
        <v>171</v>
      </c>
      <c r="E187" s="11">
        <v>14</v>
      </c>
      <c r="F187" s="11" t="s">
        <v>172</v>
      </c>
      <c r="G187" s="11">
        <v>63473</v>
      </c>
      <c r="H187" s="11" t="s">
        <v>9</v>
      </c>
      <c r="I187" s="11">
        <v>63473</v>
      </c>
      <c r="J187" s="11" t="s">
        <v>31</v>
      </c>
      <c r="K187" s="11" t="s">
        <v>10</v>
      </c>
      <c r="L187" s="11">
        <v>5800</v>
      </c>
      <c r="M187" s="16">
        <v>1035</v>
      </c>
      <c r="N187" s="11" t="s">
        <v>9</v>
      </c>
      <c r="O187" s="16">
        <f t="shared" si="17"/>
        <v>5464.8</v>
      </c>
    </row>
    <row r="188" spans="1:15" ht="18" customHeight="1" x14ac:dyDescent="0.25">
      <c r="A188" s="11">
        <v>151</v>
      </c>
      <c r="B188" s="11" t="s">
        <v>443</v>
      </c>
      <c r="C188" s="11" t="s">
        <v>7</v>
      </c>
      <c r="D188" s="11" t="s">
        <v>173</v>
      </c>
      <c r="E188" s="11">
        <v>14</v>
      </c>
      <c r="F188" s="11" t="s">
        <v>174</v>
      </c>
      <c r="G188" s="11">
        <v>63472</v>
      </c>
      <c r="H188" s="11" t="s">
        <v>9</v>
      </c>
      <c r="I188" s="11">
        <v>63472</v>
      </c>
      <c r="J188" s="11" t="s">
        <v>31</v>
      </c>
      <c r="K188" s="11" t="s">
        <v>10</v>
      </c>
      <c r="L188" s="11">
        <v>5800</v>
      </c>
      <c r="M188" s="16">
        <v>868</v>
      </c>
      <c r="N188" s="11" t="s">
        <v>9</v>
      </c>
      <c r="O188" s="16">
        <f t="shared" si="17"/>
        <v>4583.04</v>
      </c>
    </row>
    <row r="189" spans="1:15" ht="19.5" customHeight="1" x14ac:dyDescent="0.25">
      <c r="A189" s="11">
        <v>152</v>
      </c>
      <c r="B189" s="11" t="s">
        <v>443</v>
      </c>
      <c r="C189" s="11" t="s">
        <v>7</v>
      </c>
      <c r="D189" s="11" t="s">
        <v>175</v>
      </c>
      <c r="E189" s="11">
        <v>14</v>
      </c>
      <c r="F189" s="11" t="s">
        <v>176</v>
      </c>
      <c r="G189" s="11">
        <v>63471</v>
      </c>
      <c r="H189" s="11" t="s">
        <v>9</v>
      </c>
      <c r="I189" s="11">
        <v>63471</v>
      </c>
      <c r="J189" s="11" t="s">
        <v>31</v>
      </c>
      <c r="K189" s="11" t="s">
        <v>10</v>
      </c>
      <c r="L189" s="11">
        <v>8700</v>
      </c>
      <c r="M189" s="16">
        <v>1306</v>
      </c>
      <c r="N189" s="11" t="s">
        <v>9</v>
      </c>
      <c r="O189" s="16">
        <f t="shared" si="17"/>
        <v>6895.68</v>
      </c>
    </row>
    <row r="190" spans="1:15" ht="21" customHeight="1" x14ac:dyDescent="0.25">
      <c r="A190" s="11">
        <v>153</v>
      </c>
      <c r="B190" s="11" t="s">
        <v>443</v>
      </c>
      <c r="C190" s="11" t="s">
        <v>7</v>
      </c>
      <c r="D190" s="11" t="s">
        <v>177</v>
      </c>
      <c r="E190" s="11">
        <v>14</v>
      </c>
      <c r="F190" s="11" t="s">
        <v>178</v>
      </c>
      <c r="G190" s="11">
        <v>63470</v>
      </c>
      <c r="H190" s="11" t="s">
        <v>9</v>
      </c>
      <c r="I190" s="11">
        <v>63740</v>
      </c>
      <c r="J190" s="11" t="s">
        <v>31</v>
      </c>
      <c r="K190" s="11" t="s">
        <v>10</v>
      </c>
      <c r="L190" s="11">
        <v>2900</v>
      </c>
      <c r="M190" s="16">
        <v>393</v>
      </c>
      <c r="N190" s="11" t="s">
        <v>9</v>
      </c>
      <c r="O190" s="16">
        <f t="shared" si="17"/>
        <v>2075.04</v>
      </c>
    </row>
    <row r="191" spans="1:15" ht="21" customHeight="1" x14ac:dyDescent="0.25">
      <c r="A191" s="11">
        <v>154</v>
      </c>
      <c r="B191" s="11" t="s">
        <v>443</v>
      </c>
      <c r="C191" s="11" t="s">
        <v>7</v>
      </c>
      <c r="D191" s="11" t="s">
        <v>179</v>
      </c>
      <c r="E191" s="11">
        <v>14</v>
      </c>
      <c r="F191" s="11" t="s">
        <v>180</v>
      </c>
      <c r="G191" s="11">
        <v>63469</v>
      </c>
      <c r="H191" s="11" t="s">
        <v>9</v>
      </c>
      <c r="I191" s="11">
        <v>63469</v>
      </c>
      <c r="J191" s="11" t="s">
        <v>31</v>
      </c>
      <c r="K191" s="11" t="s">
        <v>10</v>
      </c>
      <c r="L191" s="11">
        <v>2900</v>
      </c>
      <c r="M191" s="16">
        <v>395</v>
      </c>
      <c r="N191" s="11" t="s">
        <v>9</v>
      </c>
      <c r="O191" s="16">
        <f t="shared" si="17"/>
        <v>2085.6</v>
      </c>
    </row>
    <row r="192" spans="1:15" ht="16.5" customHeight="1" x14ac:dyDescent="0.25">
      <c r="A192" s="11">
        <v>155</v>
      </c>
      <c r="B192" s="11" t="s">
        <v>443</v>
      </c>
      <c r="C192" s="11" t="s">
        <v>7</v>
      </c>
      <c r="D192" s="11" t="s">
        <v>181</v>
      </c>
      <c r="E192" s="11">
        <v>14</v>
      </c>
      <c r="F192" s="11" t="s">
        <v>182</v>
      </c>
      <c r="G192" s="11">
        <v>63468</v>
      </c>
      <c r="H192" s="11" t="s">
        <v>9</v>
      </c>
      <c r="I192" s="11">
        <v>63468</v>
      </c>
      <c r="J192" s="11" t="s">
        <v>31</v>
      </c>
      <c r="K192" s="11" t="s">
        <v>10</v>
      </c>
      <c r="L192" s="11">
        <v>2900</v>
      </c>
      <c r="M192" s="16">
        <v>405</v>
      </c>
      <c r="N192" s="11" t="s">
        <v>9</v>
      </c>
      <c r="O192" s="16">
        <f t="shared" si="17"/>
        <v>2138.4</v>
      </c>
    </row>
    <row r="193" spans="1:15" ht="19.5" customHeight="1" x14ac:dyDescent="0.25">
      <c r="A193" s="11">
        <v>156</v>
      </c>
      <c r="B193" s="11" t="s">
        <v>443</v>
      </c>
      <c r="C193" s="11" t="s">
        <v>7</v>
      </c>
      <c r="D193" s="11" t="s">
        <v>183</v>
      </c>
      <c r="E193" s="11">
        <v>14</v>
      </c>
      <c r="F193" s="11" t="s">
        <v>184</v>
      </c>
      <c r="G193" s="11">
        <v>57739</v>
      </c>
      <c r="H193" s="11" t="s">
        <v>9</v>
      </c>
      <c r="I193" s="11">
        <v>57739</v>
      </c>
      <c r="J193" s="11" t="s">
        <v>31</v>
      </c>
      <c r="K193" s="11" t="s">
        <v>10</v>
      </c>
      <c r="L193" s="11">
        <v>5800</v>
      </c>
      <c r="M193" s="16">
        <v>829</v>
      </c>
      <c r="N193" s="11" t="s">
        <v>9</v>
      </c>
      <c r="O193" s="16">
        <f t="shared" si="17"/>
        <v>4377.12</v>
      </c>
    </row>
    <row r="194" spans="1:15" ht="15.75" customHeight="1" x14ac:dyDescent="0.25">
      <c r="A194" s="11">
        <v>157</v>
      </c>
      <c r="B194" s="11" t="s">
        <v>443</v>
      </c>
      <c r="C194" s="11" t="s">
        <v>7</v>
      </c>
      <c r="D194" s="11" t="s">
        <v>185</v>
      </c>
      <c r="E194" s="11">
        <v>14</v>
      </c>
      <c r="F194" s="11" t="s">
        <v>186</v>
      </c>
      <c r="G194" s="11">
        <v>60139</v>
      </c>
      <c r="H194" s="11" t="s">
        <v>9</v>
      </c>
      <c r="I194" s="11">
        <v>60139</v>
      </c>
      <c r="J194" s="11" t="s">
        <v>31</v>
      </c>
      <c r="K194" s="11" t="s">
        <v>10</v>
      </c>
      <c r="L194" s="11">
        <v>5800</v>
      </c>
      <c r="M194" s="16">
        <v>867</v>
      </c>
      <c r="N194" s="11" t="s">
        <v>9</v>
      </c>
      <c r="O194" s="16">
        <f t="shared" si="17"/>
        <v>4577.76</v>
      </c>
    </row>
    <row r="195" spans="1:15" ht="42" customHeight="1" x14ac:dyDescent="0.25">
      <c r="A195" s="11">
        <v>158</v>
      </c>
      <c r="B195" s="11" t="s">
        <v>443</v>
      </c>
      <c r="C195" s="11" t="s">
        <v>7</v>
      </c>
      <c r="D195" s="11" t="s">
        <v>491</v>
      </c>
      <c r="E195" s="11">
        <v>14</v>
      </c>
      <c r="F195" s="11" t="s">
        <v>187</v>
      </c>
      <c r="G195" s="11">
        <v>63466</v>
      </c>
      <c r="H195" s="11" t="s">
        <v>9</v>
      </c>
      <c r="I195" s="11">
        <v>63466</v>
      </c>
      <c r="J195" s="11" t="s">
        <v>31</v>
      </c>
      <c r="K195" s="11" t="s">
        <v>10</v>
      </c>
      <c r="L195" s="11">
        <v>5800</v>
      </c>
      <c r="M195" s="16">
        <v>749</v>
      </c>
      <c r="N195" s="11" t="s">
        <v>9</v>
      </c>
      <c r="O195" s="16">
        <f t="shared" si="17"/>
        <v>3954.7200000000003</v>
      </c>
    </row>
    <row r="196" spans="1:15" ht="30" customHeight="1" x14ac:dyDescent="0.25">
      <c r="A196" s="11">
        <v>159</v>
      </c>
      <c r="B196" s="11" t="s">
        <v>443</v>
      </c>
      <c r="C196" s="11" t="s">
        <v>7</v>
      </c>
      <c r="D196" s="11" t="s">
        <v>492</v>
      </c>
      <c r="E196" s="11">
        <v>14</v>
      </c>
      <c r="F196" s="11" t="s">
        <v>188</v>
      </c>
      <c r="G196" s="11">
        <v>63465</v>
      </c>
      <c r="H196" s="11" t="s">
        <v>9</v>
      </c>
      <c r="I196" s="11">
        <v>63465</v>
      </c>
      <c r="J196" s="11" t="s">
        <v>31</v>
      </c>
      <c r="K196" s="11" t="s">
        <v>10</v>
      </c>
      <c r="L196" s="11">
        <v>2900</v>
      </c>
      <c r="M196" s="16">
        <v>367</v>
      </c>
      <c r="N196" s="11" t="s">
        <v>9</v>
      </c>
      <c r="O196" s="16">
        <f t="shared" si="17"/>
        <v>1937.76</v>
      </c>
    </row>
    <row r="197" spans="1:15" ht="39.6" x14ac:dyDescent="0.25">
      <c r="A197" s="11">
        <v>160</v>
      </c>
      <c r="B197" s="11" t="s">
        <v>443</v>
      </c>
      <c r="C197" s="11" t="s">
        <v>7</v>
      </c>
      <c r="D197" s="11" t="s">
        <v>493</v>
      </c>
      <c r="E197" s="11">
        <v>14</v>
      </c>
      <c r="F197" s="11" t="s">
        <v>189</v>
      </c>
      <c r="G197" s="11">
        <v>63464</v>
      </c>
      <c r="H197" s="11" t="s">
        <v>9</v>
      </c>
      <c r="I197" s="11">
        <v>63464</v>
      </c>
      <c r="J197" s="11" t="s">
        <v>31</v>
      </c>
      <c r="K197" s="11" t="s">
        <v>10</v>
      </c>
      <c r="L197" s="11">
        <v>5800</v>
      </c>
      <c r="M197" s="16">
        <v>717</v>
      </c>
      <c r="N197" s="11" t="s">
        <v>9</v>
      </c>
      <c r="O197" s="16">
        <f t="shared" si="17"/>
        <v>3785.76</v>
      </c>
    </row>
    <row r="198" spans="1:15" ht="23.25" customHeight="1" x14ac:dyDescent="0.25">
      <c r="A198" s="11">
        <v>161</v>
      </c>
      <c r="B198" s="11" t="s">
        <v>443</v>
      </c>
      <c r="C198" s="11" t="s">
        <v>7</v>
      </c>
      <c r="D198" s="11" t="s">
        <v>494</v>
      </c>
      <c r="E198" s="11">
        <v>14</v>
      </c>
      <c r="F198" s="11" t="s">
        <v>190</v>
      </c>
      <c r="G198" s="11">
        <v>56469</v>
      </c>
      <c r="H198" s="11" t="s">
        <v>9</v>
      </c>
      <c r="I198" s="11">
        <v>56469</v>
      </c>
      <c r="J198" s="11" t="s">
        <v>31</v>
      </c>
      <c r="K198" s="11" t="s">
        <v>10</v>
      </c>
      <c r="L198" s="11">
        <v>5800</v>
      </c>
      <c r="M198" s="16">
        <v>701</v>
      </c>
      <c r="N198" s="11" t="s">
        <v>9</v>
      </c>
      <c r="O198" s="16">
        <f t="shared" si="17"/>
        <v>3701.28</v>
      </c>
    </row>
    <row r="199" spans="1:15" ht="21.75" customHeight="1" x14ac:dyDescent="0.25">
      <c r="A199" s="11">
        <v>162</v>
      </c>
      <c r="B199" s="11" t="s">
        <v>443</v>
      </c>
      <c r="C199" s="11" t="s">
        <v>7</v>
      </c>
      <c r="D199" s="11" t="s">
        <v>191</v>
      </c>
      <c r="E199" s="11">
        <v>14</v>
      </c>
      <c r="F199" s="11" t="s">
        <v>192</v>
      </c>
      <c r="G199" s="11">
        <v>63463</v>
      </c>
      <c r="H199" s="11" t="s">
        <v>9</v>
      </c>
      <c r="I199" s="11">
        <v>63463</v>
      </c>
      <c r="J199" s="11" t="s">
        <v>31</v>
      </c>
      <c r="K199" s="11" t="s">
        <v>10</v>
      </c>
      <c r="L199" s="11">
        <v>2900</v>
      </c>
      <c r="M199" s="16">
        <v>347</v>
      </c>
      <c r="N199" s="11" t="s">
        <v>9</v>
      </c>
      <c r="O199" s="16">
        <f t="shared" si="17"/>
        <v>1832.16</v>
      </c>
    </row>
    <row r="200" spans="1:15" ht="33.75" customHeight="1" x14ac:dyDescent="0.25">
      <c r="A200" s="11">
        <v>163</v>
      </c>
      <c r="B200" s="11" t="s">
        <v>443</v>
      </c>
      <c r="C200" s="11" t="s">
        <v>7</v>
      </c>
      <c r="D200" s="11" t="s">
        <v>495</v>
      </c>
      <c r="E200" s="11">
        <v>14</v>
      </c>
      <c r="F200" s="11" t="s">
        <v>193</v>
      </c>
      <c r="G200" s="11">
        <v>53974</v>
      </c>
      <c r="H200" s="11" t="s">
        <v>9</v>
      </c>
      <c r="I200" s="11">
        <v>53974</v>
      </c>
      <c r="J200" s="11" t="s">
        <v>31</v>
      </c>
      <c r="K200" s="11" t="s">
        <v>10</v>
      </c>
      <c r="L200" s="11">
        <v>5800</v>
      </c>
      <c r="M200" s="16">
        <v>688</v>
      </c>
      <c r="N200" s="11" t="s">
        <v>9</v>
      </c>
      <c r="O200" s="16">
        <f t="shared" si="17"/>
        <v>3632.6400000000003</v>
      </c>
    </row>
    <row r="201" spans="1:15" ht="22.5" customHeight="1" x14ac:dyDescent="0.25">
      <c r="A201" s="11">
        <v>164</v>
      </c>
      <c r="B201" s="11" t="s">
        <v>443</v>
      </c>
      <c r="C201" s="11" t="s">
        <v>7</v>
      </c>
      <c r="D201" s="11" t="s">
        <v>194</v>
      </c>
      <c r="E201" s="11">
        <v>14</v>
      </c>
      <c r="F201" s="11" t="s">
        <v>195</v>
      </c>
      <c r="G201" s="11">
        <v>63462</v>
      </c>
      <c r="H201" s="11" t="s">
        <v>9</v>
      </c>
      <c r="I201" s="11">
        <v>63462</v>
      </c>
      <c r="J201" s="11" t="s">
        <v>31</v>
      </c>
      <c r="K201" s="11" t="s">
        <v>10</v>
      </c>
      <c r="L201" s="11">
        <v>5800</v>
      </c>
      <c r="M201" s="16">
        <v>672</v>
      </c>
      <c r="N201" s="11" t="s">
        <v>9</v>
      </c>
      <c r="O201" s="16">
        <f t="shared" si="17"/>
        <v>3548.1600000000003</v>
      </c>
    </row>
    <row r="202" spans="1:15" ht="36.75" customHeight="1" x14ac:dyDescent="0.25">
      <c r="A202" s="11">
        <v>165</v>
      </c>
      <c r="B202" s="11" t="s">
        <v>443</v>
      </c>
      <c r="C202" s="11" t="s">
        <v>7</v>
      </c>
      <c r="D202" s="11" t="s">
        <v>496</v>
      </c>
      <c r="E202" s="11">
        <v>14</v>
      </c>
      <c r="F202" s="11" t="s">
        <v>196</v>
      </c>
      <c r="G202" s="11">
        <v>60936</v>
      </c>
      <c r="H202" s="11" t="s">
        <v>9</v>
      </c>
      <c r="I202" s="11">
        <v>60936</v>
      </c>
      <c r="J202" s="11" t="s">
        <v>31</v>
      </c>
      <c r="K202" s="11" t="s">
        <v>10</v>
      </c>
      <c r="L202" s="11">
        <v>8700</v>
      </c>
      <c r="M202" s="16">
        <v>784</v>
      </c>
      <c r="N202" s="11" t="s">
        <v>9</v>
      </c>
      <c r="O202" s="16">
        <f t="shared" si="17"/>
        <v>4139.5200000000004</v>
      </c>
    </row>
    <row r="203" spans="1:15" ht="21.75" customHeight="1" x14ac:dyDescent="0.25">
      <c r="A203" s="11">
        <v>166</v>
      </c>
      <c r="B203" s="11" t="s">
        <v>443</v>
      </c>
      <c r="C203" s="11" t="s">
        <v>7</v>
      </c>
      <c r="D203" s="11" t="s">
        <v>197</v>
      </c>
      <c r="E203" s="11">
        <v>14</v>
      </c>
      <c r="F203" s="11" t="s">
        <v>198</v>
      </c>
      <c r="G203" s="11">
        <v>58106</v>
      </c>
      <c r="H203" s="11" t="s">
        <v>9</v>
      </c>
      <c r="I203" s="11">
        <v>58106</v>
      </c>
      <c r="J203" s="11" t="s">
        <v>31</v>
      </c>
      <c r="K203" s="11" t="s">
        <v>10</v>
      </c>
      <c r="L203" s="11">
        <v>2900</v>
      </c>
      <c r="M203" s="16">
        <v>970</v>
      </c>
      <c r="N203" s="11" t="s">
        <v>9</v>
      </c>
      <c r="O203" s="16">
        <f t="shared" si="17"/>
        <v>5121.6000000000004</v>
      </c>
    </row>
    <row r="204" spans="1:15" ht="21" customHeight="1" x14ac:dyDescent="0.25">
      <c r="A204" s="11">
        <v>167</v>
      </c>
      <c r="B204" s="11" t="s">
        <v>443</v>
      </c>
      <c r="C204" s="11" t="s">
        <v>7</v>
      </c>
      <c r="D204" s="11" t="s">
        <v>197</v>
      </c>
      <c r="E204" s="11">
        <v>14</v>
      </c>
      <c r="F204" s="11" t="s">
        <v>199</v>
      </c>
      <c r="G204" s="11">
        <v>56588</v>
      </c>
      <c r="H204" s="11" t="s">
        <v>9</v>
      </c>
      <c r="I204" s="11">
        <v>56588</v>
      </c>
      <c r="J204" s="11" t="s">
        <v>31</v>
      </c>
      <c r="K204" s="11" t="s">
        <v>10</v>
      </c>
      <c r="L204" s="11">
        <v>5800</v>
      </c>
      <c r="M204" s="16">
        <v>3440</v>
      </c>
      <c r="N204" s="11" t="s">
        <v>9</v>
      </c>
      <c r="O204" s="16">
        <f t="shared" si="17"/>
        <v>18163.2</v>
      </c>
    </row>
    <row r="205" spans="1:15" ht="33.75" customHeight="1" x14ac:dyDescent="0.25">
      <c r="A205" s="11">
        <v>168</v>
      </c>
      <c r="B205" s="11" t="s">
        <v>443</v>
      </c>
      <c r="C205" s="11" t="s">
        <v>7</v>
      </c>
      <c r="D205" s="11" t="s">
        <v>497</v>
      </c>
      <c r="E205" s="11">
        <v>14</v>
      </c>
      <c r="F205" s="11" t="s">
        <v>200</v>
      </c>
      <c r="G205" s="11">
        <v>57461</v>
      </c>
      <c r="H205" s="11" t="s">
        <v>9</v>
      </c>
      <c r="I205" s="11">
        <v>57461</v>
      </c>
      <c r="J205" s="11" t="s">
        <v>31</v>
      </c>
      <c r="K205" s="11" t="s">
        <v>10</v>
      </c>
      <c r="L205" s="11">
        <v>2800</v>
      </c>
      <c r="M205" s="16">
        <v>302</v>
      </c>
      <c r="N205" s="11" t="s">
        <v>9</v>
      </c>
      <c r="O205" s="16">
        <f t="shared" si="17"/>
        <v>1594.5600000000002</v>
      </c>
    </row>
    <row r="206" spans="1:15" ht="16.5" customHeight="1" x14ac:dyDescent="0.25">
      <c r="A206" s="11">
        <v>169</v>
      </c>
      <c r="B206" s="11" t="s">
        <v>443</v>
      </c>
      <c r="C206" s="11" t="s">
        <v>7</v>
      </c>
      <c r="D206" s="11" t="s">
        <v>201</v>
      </c>
      <c r="E206" s="11">
        <v>14</v>
      </c>
      <c r="F206" s="11" t="s">
        <v>9</v>
      </c>
      <c r="G206" s="11">
        <v>57697</v>
      </c>
      <c r="H206" s="11" t="s">
        <v>9</v>
      </c>
      <c r="I206" s="11">
        <v>57697</v>
      </c>
      <c r="J206" s="11" t="s">
        <v>31</v>
      </c>
      <c r="K206" s="11" t="s">
        <v>10</v>
      </c>
      <c r="L206" s="11">
        <v>2800</v>
      </c>
      <c r="M206" s="16">
        <v>1546</v>
      </c>
      <c r="N206" s="11" t="s">
        <v>9</v>
      </c>
      <c r="O206" s="16">
        <f t="shared" si="17"/>
        <v>8162.88</v>
      </c>
    </row>
    <row r="207" spans="1:15" ht="19.5" customHeight="1" x14ac:dyDescent="0.25">
      <c r="A207" s="11">
        <v>170</v>
      </c>
      <c r="B207" s="11" t="s">
        <v>443</v>
      </c>
      <c r="C207" s="11" t="s">
        <v>7</v>
      </c>
      <c r="D207" s="11" t="s">
        <v>201</v>
      </c>
      <c r="E207" s="11">
        <v>14</v>
      </c>
      <c r="F207" s="11" t="s">
        <v>202</v>
      </c>
      <c r="G207" s="11">
        <v>57413</v>
      </c>
      <c r="H207" s="11" t="s">
        <v>9</v>
      </c>
      <c r="I207" s="11">
        <v>57413</v>
      </c>
      <c r="J207" s="11" t="s">
        <v>31</v>
      </c>
      <c r="K207" s="11" t="s">
        <v>10</v>
      </c>
      <c r="L207" s="11">
        <v>5800</v>
      </c>
      <c r="M207" s="16">
        <v>4262</v>
      </c>
      <c r="N207" s="11" t="s">
        <v>9</v>
      </c>
      <c r="O207" s="16">
        <f t="shared" si="17"/>
        <v>22503.360000000001</v>
      </c>
    </row>
    <row r="208" spans="1:15" ht="19.5" customHeight="1" x14ac:dyDescent="0.25">
      <c r="A208" s="11">
        <v>171</v>
      </c>
      <c r="B208" s="11" t="s">
        <v>443</v>
      </c>
      <c r="C208" s="11" t="s">
        <v>7</v>
      </c>
      <c r="D208" s="11" t="s">
        <v>183</v>
      </c>
      <c r="E208" s="11" t="s">
        <v>9</v>
      </c>
      <c r="F208" s="11" t="s">
        <v>203</v>
      </c>
      <c r="G208" s="11">
        <v>57446</v>
      </c>
      <c r="H208" s="11" t="s">
        <v>9</v>
      </c>
      <c r="I208" s="11">
        <v>57446</v>
      </c>
      <c r="J208" s="11" t="s">
        <v>31</v>
      </c>
      <c r="K208" s="11" t="s">
        <v>10</v>
      </c>
      <c r="L208" s="11">
        <v>2900</v>
      </c>
      <c r="M208" s="16">
        <v>85</v>
      </c>
      <c r="N208" s="11" t="s">
        <v>9</v>
      </c>
      <c r="O208" s="16">
        <f t="shared" si="17"/>
        <v>448.8</v>
      </c>
    </row>
    <row r="209" spans="1:15" ht="22.5" customHeight="1" x14ac:dyDescent="0.25">
      <c r="A209" s="11">
        <v>172</v>
      </c>
      <c r="B209" s="11" t="s">
        <v>443</v>
      </c>
      <c r="C209" s="11" t="s">
        <v>7</v>
      </c>
      <c r="D209" s="11" t="s">
        <v>183</v>
      </c>
      <c r="E209" s="11" t="s">
        <v>9</v>
      </c>
      <c r="F209" s="11" t="s">
        <v>204</v>
      </c>
      <c r="G209" s="11">
        <v>57452</v>
      </c>
      <c r="H209" s="11" t="s">
        <v>9</v>
      </c>
      <c r="I209" s="11">
        <v>57452</v>
      </c>
      <c r="J209" s="11" t="s">
        <v>31</v>
      </c>
      <c r="K209" s="11" t="s">
        <v>10</v>
      </c>
      <c r="L209" s="11">
        <v>5800</v>
      </c>
      <c r="M209" s="16">
        <v>103</v>
      </c>
      <c r="N209" s="11" t="s">
        <v>9</v>
      </c>
      <c r="O209" s="16">
        <f t="shared" si="17"/>
        <v>543.84</v>
      </c>
    </row>
    <row r="210" spans="1:15" ht="22.5" customHeight="1" x14ac:dyDescent="0.25">
      <c r="A210" s="11">
        <v>173</v>
      </c>
      <c r="B210" s="11" t="s">
        <v>443</v>
      </c>
      <c r="C210" s="11" t="s">
        <v>7</v>
      </c>
      <c r="D210" s="11" t="s">
        <v>498</v>
      </c>
      <c r="E210" s="11">
        <v>15</v>
      </c>
      <c r="F210" s="11" t="s">
        <v>205</v>
      </c>
      <c r="G210" s="11">
        <v>63711</v>
      </c>
      <c r="H210" s="11" t="s">
        <v>9</v>
      </c>
      <c r="I210" s="11">
        <v>63711</v>
      </c>
      <c r="J210" s="11" t="s">
        <v>31</v>
      </c>
      <c r="K210" s="11" t="s">
        <v>10</v>
      </c>
      <c r="L210" s="11">
        <v>4300</v>
      </c>
      <c r="M210" s="16">
        <v>1538</v>
      </c>
      <c r="N210" s="11" t="s">
        <v>9</v>
      </c>
      <c r="O210" s="16">
        <f t="shared" si="17"/>
        <v>8120.64</v>
      </c>
    </row>
    <row r="211" spans="1:15" ht="31.5" customHeight="1" x14ac:dyDescent="0.25">
      <c r="A211" s="11">
        <v>174</v>
      </c>
      <c r="B211" s="11" t="s">
        <v>443</v>
      </c>
      <c r="C211" s="11" t="s">
        <v>7</v>
      </c>
      <c r="D211" s="11" t="s">
        <v>499</v>
      </c>
      <c r="E211" s="11">
        <v>15</v>
      </c>
      <c r="F211" s="11" t="s">
        <v>206</v>
      </c>
      <c r="G211" s="11">
        <v>63710</v>
      </c>
      <c r="H211" s="11" t="s">
        <v>9</v>
      </c>
      <c r="I211" s="11">
        <v>63710</v>
      </c>
      <c r="J211" s="11" t="s">
        <v>31</v>
      </c>
      <c r="K211" s="11" t="s">
        <v>10</v>
      </c>
      <c r="L211" s="11">
        <v>2900</v>
      </c>
      <c r="M211" s="16">
        <v>174</v>
      </c>
      <c r="N211" s="11" t="s">
        <v>9</v>
      </c>
      <c r="O211" s="16">
        <f t="shared" si="17"/>
        <v>918.72</v>
      </c>
    </row>
    <row r="212" spans="1:15" ht="42" customHeight="1" x14ac:dyDescent="0.25">
      <c r="A212" s="11">
        <v>175</v>
      </c>
      <c r="B212" s="11" t="s">
        <v>443</v>
      </c>
      <c r="C212" s="11" t="s">
        <v>7</v>
      </c>
      <c r="D212" s="11" t="s">
        <v>207</v>
      </c>
      <c r="E212" s="11">
        <v>24</v>
      </c>
      <c r="F212" s="11" t="s">
        <v>151</v>
      </c>
      <c r="G212" s="11">
        <v>62094</v>
      </c>
      <c r="H212" s="11" t="s">
        <v>9</v>
      </c>
      <c r="I212" s="11">
        <v>62094</v>
      </c>
      <c r="J212" s="11" t="s">
        <v>31</v>
      </c>
      <c r="K212" s="11" t="s">
        <v>10</v>
      </c>
      <c r="L212" s="11">
        <v>8771</v>
      </c>
      <c r="M212" s="16">
        <v>2</v>
      </c>
      <c r="N212" s="11" t="s">
        <v>9</v>
      </c>
      <c r="O212" s="16">
        <f t="shared" si="17"/>
        <v>10.56</v>
      </c>
    </row>
    <row r="213" spans="1:15" ht="24.75" customHeight="1" x14ac:dyDescent="0.25">
      <c r="A213" s="29">
        <v>176</v>
      </c>
      <c r="B213" s="29" t="s">
        <v>443</v>
      </c>
      <c r="C213" s="29" t="s">
        <v>7</v>
      </c>
      <c r="D213" s="29" t="s">
        <v>501</v>
      </c>
      <c r="E213" s="29">
        <v>21</v>
      </c>
      <c r="F213" s="29" t="s">
        <v>208</v>
      </c>
      <c r="G213" s="29">
        <v>64076</v>
      </c>
      <c r="H213" s="29" t="s">
        <v>9</v>
      </c>
      <c r="I213" s="29">
        <v>64076</v>
      </c>
      <c r="J213" s="29" t="s">
        <v>524</v>
      </c>
      <c r="K213" s="29" t="s">
        <v>117</v>
      </c>
      <c r="L213" s="29">
        <v>11251</v>
      </c>
      <c r="M213" s="16">
        <v>3234</v>
      </c>
      <c r="N213" s="11"/>
      <c r="O213" s="16">
        <f>52.8*M213</f>
        <v>170755.19999999998</v>
      </c>
    </row>
    <row r="214" spans="1:15" ht="43.5" customHeight="1" x14ac:dyDescent="0.25">
      <c r="A214" s="30"/>
      <c r="B214" s="30"/>
      <c r="C214" s="30"/>
      <c r="D214" s="30"/>
      <c r="E214" s="30"/>
      <c r="F214" s="30"/>
      <c r="G214" s="30"/>
      <c r="H214" s="30"/>
      <c r="I214" s="30"/>
      <c r="J214" s="30"/>
      <c r="K214" s="30"/>
      <c r="L214" s="30"/>
      <c r="M214" s="16"/>
      <c r="N214" s="11" t="s">
        <v>437</v>
      </c>
      <c r="O214" s="20">
        <v>38691</v>
      </c>
    </row>
    <row r="215" spans="1:15" ht="24" customHeight="1" x14ac:dyDescent="0.25">
      <c r="A215" s="30"/>
      <c r="B215" s="30"/>
      <c r="C215" s="30"/>
      <c r="D215" s="30"/>
      <c r="E215" s="30"/>
      <c r="F215" s="30"/>
      <c r="G215" s="30"/>
      <c r="H215" s="30"/>
      <c r="I215" s="30"/>
      <c r="J215" s="30"/>
      <c r="K215" s="30"/>
      <c r="L215" s="30"/>
      <c r="M215" s="16"/>
      <c r="N215" s="11" t="s">
        <v>438</v>
      </c>
      <c r="O215" s="20">
        <v>9629</v>
      </c>
    </row>
    <row r="216" spans="1:15" ht="34.5" customHeight="1" x14ac:dyDescent="0.25">
      <c r="A216" s="31"/>
      <c r="B216" s="31"/>
      <c r="C216" s="31"/>
      <c r="D216" s="31"/>
      <c r="E216" s="31"/>
      <c r="F216" s="31"/>
      <c r="G216" s="31"/>
      <c r="H216" s="31"/>
      <c r="I216" s="31"/>
      <c r="J216" s="31"/>
      <c r="K216" s="31"/>
      <c r="L216" s="31"/>
      <c r="M216" s="18"/>
      <c r="N216" s="11" t="s">
        <v>439</v>
      </c>
      <c r="O216" s="20">
        <v>16165</v>
      </c>
    </row>
    <row r="217" spans="1:15" ht="26.4" x14ac:dyDescent="0.25">
      <c r="A217" s="11">
        <v>177</v>
      </c>
      <c r="B217" s="11" t="s">
        <v>443</v>
      </c>
      <c r="C217" s="11" t="s">
        <v>7</v>
      </c>
      <c r="D217" s="11" t="s">
        <v>500</v>
      </c>
      <c r="E217" s="11" t="s">
        <v>9</v>
      </c>
      <c r="F217" s="11" t="s">
        <v>9</v>
      </c>
      <c r="G217" s="11">
        <v>58945</v>
      </c>
      <c r="H217" s="11" t="s">
        <v>9</v>
      </c>
      <c r="I217" s="11">
        <v>58945</v>
      </c>
      <c r="J217" s="11" t="s">
        <v>524</v>
      </c>
      <c r="K217" s="11" t="s">
        <v>117</v>
      </c>
      <c r="L217" s="11">
        <v>287429</v>
      </c>
      <c r="M217" s="16">
        <v>2061</v>
      </c>
      <c r="N217" s="11" t="s">
        <v>9</v>
      </c>
      <c r="O217" s="16">
        <f>52.8*M217</f>
        <v>108820.79999999999</v>
      </c>
    </row>
    <row r="218" spans="1:15" ht="93" customHeight="1" x14ac:dyDescent="0.25">
      <c r="A218" s="11">
        <v>178</v>
      </c>
      <c r="B218" s="11" t="s">
        <v>443</v>
      </c>
      <c r="C218" s="11" t="s">
        <v>7</v>
      </c>
      <c r="D218" s="11" t="s">
        <v>502</v>
      </c>
      <c r="E218" s="11">
        <v>20</v>
      </c>
      <c r="F218" s="11" t="s">
        <v>210</v>
      </c>
      <c r="G218" s="11">
        <v>63796</v>
      </c>
      <c r="H218" s="11" t="s">
        <v>9</v>
      </c>
      <c r="I218" s="11">
        <v>63796</v>
      </c>
      <c r="J218" s="11" t="s">
        <v>521</v>
      </c>
      <c r="K218" s="11" t="s">
        <v>117</v>
      </c>
      <c r="L218" s="11">
        <v>3300</v>
      </c>
      <c r="M218" s="16">
        <v>953</v>
      </c>
      <c r="N218" s="11" t="s">
        <v>9</v>
      </c>
      <c r="O218" s="16">
        <f t="shared" ref="O218:O223" si="18">39.6*M218</f>
        <v>37738.800000000003</v>
      </c>
    </row>
    <row r="219" spans="1:15" ht="20.25" customHeight="1" x14ac:dyDescent="0.25">
      <c r="A219" s="11">
        <v>179</v>
      </c>
      <c r="B219" s="11" t="s">
        <v>443</v>
      </c>
      <c r="C219" s="11" t="s">
        <v>7</v>
      </c>
      <c r="D219" s="11" t="s">
        <v>211</v>
      </c>
      <c r="E219" s="11">
        <v>20</v>
      </c>
      <c r="F219" s="11" t="s">
        <v>212</v>
      </c>
      <c r="G219" s="11">
        <v>63797</v>
      </c>
      <c r="H219" s="11" t="s">
        <v>9</v>
      </c>
      <c r="I219" s="11">
        <v>63797</v>
      </c>
      <c r="J219" s="11" t="s">
        <v>521</v>
      </c>
      <c r="K219" s="11" t="s">
        <v>117</v>
      </c>
      <c r="L219" s="11">
        <v>912</v>
      </c>
      <c r="M219" s="16">
        <v>89</v>
      </c>
      <c r="N219" s="11" t="s">
        <v>9</v>
      </c>
      <c r="O219" s="16">
        <f t="shared" si="18"/>
        <v>3524.4</v>
      </c>
    </row>
    <row r="220" spans="1:15" ht="18" customHeight="1" x14ac:dyDescent="0.25">
      <c r="A220" s="11">
        <v>180</v>
      </c>
      <c r="B220" s="11" t="s">
        <v>443</v>
      </c>
      <c r="C220" s="11" t="s">
        <v>7</v>
      </c>
      <c r="D220" s="11" t="s">
        <v>533</v>
      </c>
      <c r="E220" s="11">
        <v>20</v>
      </c>
      <c r="F220" s="11" t="s">
        <v>213</v>
      </c>
      <c r="G220" s="11">
        <v>63791</v>
      </c>
      <c r="H220" s="11" t="s">
        <v>9</v>
      </c>
      <c r="I220" s="11">
        <v>63791</v>
      </c>
      <c r="J220" s="11" t="s">
        <v>521</v>
      </c>
      <c r="K220" s="11" t="s">
        <v>117</v>
      </c>
      <c r="L220" s="11">
        <v>8300</v>
      </c>
      <c r="M220" s="16">
        <v>3090</v>
      </c>
      <c r="N220" s="11" t="s">
        <v>9</v>
      </c>
      <c r="O220" s="16">
        <f t="shared" si="18"/>
        <v>122364</v>
      </c>
    </row>
    <row r="221" spans="1:15" ht="20.25" customHeight="1" x14ac:dyDescent="0.25">
      <c r="A221" s="11">
        <v>181</v>
      </c>
      <c r="B221" s="11" t="s">
        <v>443</v>
      </c>
      <c r="C221" s="11" t="s">
        <v>7</v>
      </c>
      <c r="D221" s="11" t="s">
        <v>534</v>
      </c>
      <c r="E221" s="11">
        <v>20</v>
      </c>
      <c r="F221" s="11" t="s">
        <v>9</v>
      </c>
      <c r="G221" s="11">
        <v>63792</v>
      </c>
      <c r="H221" s="11" t="s">
        <v>9</v>
      </c>
      <c r="I221" s="11">
        <v>63792</v>
      </c>
      <c r="J221" s="11" t="s">
        <v>521</v>
      </c>
      <c r="K221" s="11" t="s">
        <v>117</v>
      </c>
      <c r="L221" s="11">
        <v>3700</v>
      </c>
      <c r="M221" s="16">
        <v>1</v>
      </c>
      <c r="N221" s="11" t="s">
        <v>9</v>
      </c>
      <c r="O221" s="16">
        <f t="shared" si="18"/>
        <v>39.6</v>
      </c>
    </row>
    <row r="222" spans="1:15" ht="21" customHeight="1" x14ac:dyDescent="0.25">
      <c r="A222" s="11">
        <v>182</v>
      </c>
      <c r="B222" s="11" t="s">
        <v>443</v>
      </c>
      <c r="C222" s="11" t="s">
        <v>7</v>
      </c>
      <c r="D222" s="11" t="s">
        <v>534</v>
      </c>
      <c r="E222" s="11">
        <v>20</v>
      </c>
      <c r="F222" s="11" t="s">
        <v>9</v>
      </c>
      <c r="G222" s="11">
        <v>63792</v>
      </c>
      <c r="H222" s="11" t="s">
        <v>9</v>
      </c>
      <c r="I222" s="11">
        <v>63792</v>
      </c>
      <c r="J222" s="11" t="s">
        <v>521</v>
      </c>
      <c r="K222" s="11" t="s">
        <v>117</v>
      </c>
      <c r="L222" s="11">
        <v>3700</v>
      </c>
      <c r="M222" s="16">
        <v>1487</v>
      </c>
      <c r="N222" s="11" t="s">
        <v>9</v>
      </c>
      <c r="O222" s="16">
        <f t="shared" si="18"/>
        <v>58885.200000000004</v>
      </c>
    </row>
    <row r="223" spans="1:15" ht="24.75" customHeight="1" x14ac:dyDescent="0.25">
      <c r="A223" s="11">
        <v>183</v>
      </c>
      <c r="B223" s="11" t="s">
        <v>443</v>
      </c>
      <c r="C223" s="11" t="s">
        <v>7</v>
      </c>
      <c r="D223" s="11" t="s">
        <v>503</v>
      </c>
      <c r="E223" s="11">
        <v>20</v>
      </c>
      <c r="F223" s="11" t="s">
        <v>214</v>
      </c>
      <c r="G223" s="11">
        <v>63790</v>
      </c>
      <c r="H223" s="11" t="s">
        <v>9</v>
      </c>
      <c r="I223" s="11">
        <v>63790</v>
      </c>
      <c r="J223" s="11" t="s">
        <v>521</v>
      </c>
      <c r="K223" s="11" t="s">
        <v>117</v>
      </c>
      <c r="L223" s="11">
        <v>1182</v>
      </c>
      <c r="M223" s="16">
        <v>455</v>
      </c>
      <c r="N223" s="11" t="s">
        <v>9</v>
      </c>
      <c r="O223" s="16">
        <f t="shared" si="18"/>
        <v>18018</v>
      </c>
    </row>
    <row r="224" spans="1:15" ht="46.5" customHeight="1" x14ac:dyDescent="0.25">
      <c r="A224" s="11">
        <v>184</v>
      </c>
      <c r="B224" s="11" t="s">
        <v>443</v>
      </c>
      <c r="C224" s="11" t="s">
        <v>7</v>
      </c>
      <c r="D224" s="11" t="s">
        <v>504</v>
      </c>
      <c r="E224" s="11">
        <v>20</v>
      </c>
      <c r="F224" s="11" t="s">
        <v>215</v>
      </c>
      <c r="G224" s="11">
        <v>63789</v>
      </c>
      <c r="H224" s="11" t="s">
        <v>9</v>
      </c>
      <c r="I224" s="11">
        <v>63789</v>
      </c>
      <c r="J224" s="11" t="s">
        <v>31</v>
      </c>
      <c r="K224" s="11" t="s">
        <v>117</v>
      </c>
      <c r="L224" s="11">
        <v>2000</v>
      </c>
      <c r="M224" s="16">
        <v>930</v>
      </c>
      <c r="N224" s="11" t="s">
        <v>9</v>
      </c>
      <c r="O224" s="16">
        <f>39.6*M224</f>
        <v>36828</v>
      </c>
    </row>
    <row r="225" spans="1:15" ht="19.5" customHeight="1" x14ac:dyDescent="0.25">
      <c r="A225" s="11">
        <v>185</v>
      </c>
      <c r="B225" s="11" t="s">
        <v>443</v>
      </c>
      <c r="C225" s="11" t="s">
        <v>7</v>
      </c>
      <c r="D225" s="11" t="s">
        <v>216</v>
      </c>
      <c r="E225" s="11">
        <v>20</v>
      </c>
      <c r="F225" s="11" t="s">
        <v>217</v>
      </c>
      <c r="G225" s="11">
        <v>63788</v>
      </c>
      <c r="H225" s="11" t="s">
        <v>9</v>
      </c>
      <c r="I225" s="11">
        <v>63788</v>
      </c>
      <c r="J225" s="11" t="s">
        <v>521</v>
      </c>
      <c r="K225" s="11" t="s">
        <v>117</v>
      </c>
      <c r="L225" s="11">
        <v>2138</v>
      </c>
      <c r="M225" s="16">
        <v>899</v>
      </c>
      <c r="N225" s="11" t="s">
        <v>9</v>
      </c>
      <c r="O225" s="16">
        <f>39.6*M225</f>
        <v>35600.400000000001</v>
      </c>
    </row>
    <row r="226" spans="1:15" ht="18.75" customHeight="1" x14ac:dyDescent="0.25">
      <c r="A226" s="11">
        <v>186</v>
      </c>
      <c r="B226" s="11" t="s">
        <v>443</v>
      </c>
      <c r="C226" s="11" t="s">
        <v>7</v>
      </c>
      <c r="D226" s="11" t="s">
        <v>505</v>
      </c>
      <c r="E226" s="11">
        <v>20</v>
      </c>
      <c r="F226" s="11" t="s">
        <v>218</v>
      </c>
      <c r="G226" s="11">
        <v>63787</v>
      </c>
      <c r="H226" s="11" t="s">
        <v>9</v>
      </c>
      <c r="I226" s="11">
        <v>63787</v>
      </c>
      <c r="J226" s="11" t="s">
        <v>31</v>
      </c>
      <c r="K226" s="11" t="s">
        <v>117</v>
      </c>
      <c r="L226" s="11">
        <v>1105</v>
      </c>
      <c r="M226" s="16">
        <v>556</v>
      </c>
      <c r="N226" s="11" t="s">
        <v>9</v>
      </c>
      <c r="O226" s="16">
        <f t="shared" ref="O226:O227" si="19">39.6*M226</f>
        <v>22017.600000000002</v>
      </c>
    </row>
    <row r="227" spans="1:15" ht="18.75" customHeight="1" x14ac:dyDescent="0.25">
      <c r="A227" s="32">
        <v>187</v>
      </c>
      <c r="B227" s="32" t="s">
        <v>443</v>
      </c>
      <c r="C227" s="32" t="s">
        <v>7</v>
      </c>
      <c r="D227" s="32" t="s">
        <v>500</v>
      </c>
      <c r="E227" s="32">
        <v>20</v>
      </c>
      <c r="F227" s="32" t="s">
        <v>9</v>
      </c>
      <c r="G227" s="32">
        <v>63784</v>
      </c>
      <c r="H227" s="32" t="s">
        <v>9</v>
      </c>
      <c r="I227" s="32">
        <v>63784</v>
      </c>
      <c r="J227" s="11" t="s">
        <v>31</v>
      </c>
      <c r="K227" s="32" t="s">
        <v>117</v>
      </c>
      <c r="L227" s="32">
        <v>142290</v>
      </c>
      <c r="M227" s="16">
        <v>678</v>
      </c>
      <c r="N227" s="32" t="s">
        <v>9</v>
      </c>
      <c r="O227" s="16">
        <f t="shared" si="19"/>
        <v>26848.799999999999</v>
      </c>
    </row>
    <row r="228" spans="1:15" ht="22.5" customHeight="1" x14ac:dyDescent="0.25">
      <c r="A228" s="32"/>
      <c r="B228" s="32"/>
      <c r="C228" s="32"/>
      <c r="D228" s="32"/>
      <c r="E228" s="32"/>
      <c r="F228" s="32"/>
      <c r="G228" s="32"/>
      <c r="H228" s="32"/>
      <c r="I228" s="32"/>
      <c r="J228" s="11" t="s">
        <v>521</v>
      </c>
      <c r="K228" s="32"/>
      <c r="L228" s="32"/>
      <c r="M228" s="16">
        <v>4104</v>
      </c>
      <c r="N228" s="32"/>
      <c r="O228" s="16">
        <f>4.8*M228</f>
        <v>19699.2</v>
      </c>
    </row>
    <row r="229" spans="1:15" ht="20.25" customHeight="1" x14ac:dyDescent="0.25">
      <c r="A229" s="11">
        <v>188</v>
      </c>
      <c r="B229" s="11" t="s">
        <v>443</v>
      </c>
      <c r="C229" s="11" t="s">
        <v>7</v>
      </c>
      <c r="D229" s="11" t="s">
        <v>219</v>
      </c>
      <c r="E229" s="11">
        <v>20</v>
      </c>
      <c r="F229" s="11" t="s">
        <v>9</v>
      </c>
      <c r="G229" s="11">
        <v>63783</v>
      </c>
      <c r="H229" s="11" t="s">
        <v>9</v>
      </c>
      <c r="I229" s="11">
        <v>63783</v>
      </c>
      <c r="J229" s="11" t="s">
        <v>31</v>
      </c>
      <c r="K229" s="11" t="s">
        <v>117</v>
      </c>
      <c r="L229" s="11">
        <v>1500</v>
      </c>
      <c r="M229" s="16">
        <v>633</v>
      </c>
      <c r="N229" s="11" t="s">
        <v>9</v>
      </c>
      <c r="O229" s="16">
        <f t="shared" ref="O229:O230" si="20">39.6*M229</f>
        <v>25066.799999999999</v>
      </c>
    </row>
    <row r="230" spans="1:15" ht="16.5" customHeight="1" x14ac:dyDescent="0.25">
      <c r="A230" s="32">
        <v>189</v>
      </c>
      <c r="B230" s="32" t="s">
        <v>443</v>
      </c>
      <c r="C230" s="32" t="s">
        <v>7</v>
      </c>
      <c r="D230" s="32" t="s">
        <v>220</v>
      </c>
      <c r="E230" s="32">
        <v>20</v>
      </c>
      <c r="F230" s="32">
        <v>541</v>
      </c>
      <c r="G230" s="32">
        <v>63781</v>
      </c>
      <c r="H230" s="32" t="s">
        <v>9</v>
      </c>
      <c r="I230" s="32">
        <v>63781</v>
      </c>
      <c r="J230" s="32" t="s">
        <v>31</v>
      </c>
      <c r="K230" s="11" t="s">
        <v>117</v>
      </c>
      <c r="L230" s="32">
        <v>11100</v>
      </c>
      <c r="M230" s="16">
        <v>291</v>
      </c>
      <c r="N230" s="32" t="s">
        <v>9</v>
      </c>
      <c r="O230" s="16">
        <f t="shared" si="20"/>
        <v>11523.6</v>
      </c>
    </row>
    <row r="231" spans="1:15" ht="16.5" customHeight="1" x14ac:dyDescent="0.25">
      <c r="A231" s="32"/>
      <c r="B231" s="32"/>
      <c r="C231" s="32"/>
      <c r="D231" s="32"/>
      <c r="E231" s="32"/>
      <c r="F231" s="32"/>
      <c r="G231" s="32"/>
      <c r="H231" s="32"/>
      <c r="I231" s="32"/>
      <c r="J231" s="32"/>
      <c r="K231" s="11" t="s">
        <v>10</v>
      </c>
      <c r="L231" s="32"/>
      <c r="M231" s="16">
        <v>572</v>
      </c>
      <c r="N231" s="32"/>
      <c r="O231" s="16">
        <f t="shared" ref="O231:O266" si="21">5.28*M231</f>
        <v>3020.1600000000003</v>
      </c>
    </row>
    <row r="232" spans="1:15" ht="34.5" customHeight="1" x14ac:dyDescent="0.25">
      <c r="A232" s="11">
        <v>190</v>
      </c>
      <c r="B232" s="11" t="s">
        <v>443</v>
      </c>
      <c r="C232" s="11" t="s">
        <v>7</v>
      </c>
      <c r="D232" s="11" t="s">
        <v>501</v>
      </c>
      <c r="E232" s="11">
        <v>21</v>
      </c>
      <c r="F232" s="11" t="s">
        <v>208</v>
      </c>
      <c r="G232" s="11">
        <v>64076</v>
      </c>
      <c r="H232" s="11" t="s">
        <v>9</v>
      </c>
      <c r="I232" s="11">
        <v>64076</v>
      </c>
      <c r="J232" s="11" t="s">
        <v>524</v>
      </c>
      <c r="K232" s="11" t="s">
        <v>117</v>
      </c>
      <c r="L232" s="11">
        <v>11251</v>
      </c>
      <c r="M232" s="16">
        <v>10</v>
      </c>
      <c r="N232" s="11" t="s">
        <v>9</v>
      </c>
      <c r="O232" s="16">
        <f>52.8*M232</f>
        <v>528</v>
      </c>
    </row>
    <row r="233" spans="1:15" ht="17.25" customHeight="1" x14ac:dyDescent="0.25">
      <c r="A233" s="11">
        <v>191</v>
      </c>
      <c r="B233" s="11" t="s">
        <v>443</v>
      </c>
      <c r="C233" s="11" t="s">
        <v>7</v>
      </c>
      <c r="D233" s="11" t="s">
        <v>221</v>
      </c>
      <c r="E233" s="11">
        <v>16</v>
      </c>
      <c r="F233" s="11" t="s">
        <v>222</v>
      </c>
      <c r="G233" s="11" t="s">
        <v>9</v>
      </c>
      <c r="H233" s="11">
        <v>113267</v>
      </c>
      <c r="I233" s="11" t="s">
        <v>9</v>
      </c>
      <c r="J233" s="11" t="s">
        <v>31</v>
      </c>
      <c r="K233" s="11" t="s">
        <v>10</v>
      </c>
      <c r="L233" s="11">
        <v>5800</v>
      </c>
      <c r="M233" s="16">
        <v>1238</v>
      </c>
      <c r="N233" s="11" t="s">
        <v>9</v>
      </c>
      <c r="O233" s="16">
        <f t="shared" si="21"/>
        <v>6536.64</v>
      </c>
    </row>
    <row r="234" spans="1:15" ht="17.25" customHeight="1" x14ac:dyDescent="0.25">
      <c r="A234" s="11">
        <v>192</v>
      </c>
      <c r="B234" s="11" t="s">
        <v>443</v>
      </c>
      <c r="C234" s="11" t="s">
        <v>7</v>
      </c>
      <c r="D234" s="11" t="s">
        <v>223</v>
      </c>
      <c r="E234" s="11">
        <v>16</v>
      </c>
      <c r="F234" s="11" t="s">
        <v>224</v>
      </c>
      <c r="G234" s="11" t="s">
        <v>9</v>
      </c>
      <c r="H234" s="11">
        <v>112994</v>
      </c>
      <c r="I234" s="11" t="s">
        <v>9</v>
      </c>
      <c r="J234" s="11" t="s">
        <v>31</v>
      </c>
      <c r="K234" s="11" t="s">
        <v>10</v>
      </c>
      <c r="L234" s="11">
        <v>2900</v>
      </c>
      <c r="M234" s="16">
        <v>2491</v>
      </c>
      <c r="N234" s="11" t="s">
        <v>9</v>
      </c>
      <c r="O234" s="16">
        <f t="shared" si="21"/>
        <v>13152.480000000001</v>
      </c>
    </row>
    <row r="235" spans="1:15" ht="26.4" x14ac:dyDescent="0.25">
      <c r="A235" s="11">
        <v>193</v>
      </c>
      <c r="B235" s="11" t="s">
        <v>443</v>
      </c>
      <c r="C235" s="11" t="s">
        <v>7</v>
      </c>
      <c r="D235" s="11" t="s">
        <v>506</v>
      </c>
      <c r="E235" s="11">
        <v>16</v>
      </c>
      <c r="F235" s="11" t="s">
        <v>225</v>
      </c>
      <c r="G235" s="11" t="s">
        <v>9</v>
      </c>
      <c r="H235" s="11">
        <v>113066</v>
      </c>
      <c r="I235" s="11" t="s">
        <v>9</v>
      </c>
      <c r="J235" s="11" t="s">
        <v>31</v>
      </c>
      <c r="K235" s="11" t="s">
        <v>10</v>
      </c>
      <c r="L235" s="11">
        <v>1500</v>
      </c>
      <c r="M235" s="16">
        <v>1323</v>
      </c>
      <c r="N235" s="11" t="s">
        <v>9</v>
      </c>
      <c r="O235" s="16">
        <f t="shared" si="21"/>
        <v>6985.4400000000005</v>
      </c>
    </row>
    <row r="236" spans="1:15" ht="22.5" customHeight="1" x14ac:dyDescent="0.25">
      <c r="A236" s="11">
        <v>194</v>
      </c>
      <c r="B236" s="11" t="s">
        <v>443</v>
      </c>
      <c r="C236" s="11" t="s">
        <v>7</v>
      </c>
      <c r="D236" s="11" t="s">
        <v>226</v>
      </c>
      <c r="E236" s="11">
        <v>16</v>
      </c>
      <c r="F236" s="11" t="s">
        <v>227</v>
      </c>
      <c r="G236" s="11" t="s">
        <v>9</v>
      </c>
      <c r="H236" s="11">
        <v>113515</v>
      </c>
      <c r="I236" s="11" t="s">
        <v>9</v>
      </c>
      <c r="J236" s="11" t="s">
        <v>31</v>
      </c>
      <c r="K236" s="11" t="s">
        <v>10</v>
      </c>
      <c r="L236" s="11">
        <v>1500</v>
      </c>
      <c r="M236" s="16">
        <v>1255</v>
      </c>
      <c r="N236" s="11" t="s">
        <v>9</v>
      </c>
      <c r="O236" s="16">
        <f t="shared" si="21"/>
        <v>6626.4000000000005</v>
      </c>
    </row>
    <row r="237" spans="1:15" ht="20.25" customHeight="1" x14ac:dyDescent="0.25">
      <c r="A237" s="11">
        <v>195</v>
      </c>
      <c r="B237" s="11" t="s">
        <v>443</v>
      </c>
      <c r="C237" s="11" t="s">
        <v>7</v>
      </c>
      <c r="D237" s="11" t="s">
        <v>228</v>
      </c>
      <c r="E237" s="11">
        <v>16</v>
      </c>
      <c r="F237" s="11" t="s">
        <v>229</v>
      </c>
      <c r="G237" s="11" t="s">
        <v>9</v>
      </c>
      <c r="H237" s="11">
        <v>113290</v>
      </c>
      <c r="I237" s="11" t="s">
        <v>9</v>
      </c>
      <c r="J237" s="11" t="s">
        <v>31</v>
      </c>
      <c r="K237" s="11" t="s">
        <v>10</v>
      </c>
      <c r="L237" s="11">
        <v>2900</v>
      </c>
      <c r="M237" s="16">
        <v>967</v>
      </c>
      <c r="N237" s="11" t="s">
        <v>9</v>
      </c>
      <c r="O237" s="16">
        <f t="shared" si="21"/>
        <v>5105.76</v>
      </c>
    </row>
    <row r="238" spans="1:15" ht="27" customHeight="1" x14ac:dyDescent="0.25">
      <c r="A238" s="11">
        <v>196</v>
      </c>
      <c r="B238" s="11" t="s">
        <v>443</v>
      </c>
      <c r="C238" s="11" t="s">
        <v>7</v>
      </c>
      <c r="D238" s="11" t="s">
        <v>538</v>
      </c>
      <c r="E238" s="11">
        <v>16</v>
      </c>
      <c r="F238" s="11">
        <v>425</v>
      </c>
      <c r="G238" s="11" t="s">
        <v>9</v>
      </c>
      <c r="H238" s="11" t="s">
        <v>9</v>
      </c>
      <c r="I238" s="11" t="s">
        <v>9</v>
      </c>
      <c r="J238" s="11" t="s">
        <v>31</v>
      </c>
      <c r="K238" s="11" t="s">
        <v>10</v>
      </c>
      <c r="L238" s="11">
        <v>1109</v>
      </c>
      <c r="M238" s="16">
        <v>122</v>
      </c>
      <c r="N238" s="11" t="s">
        <v>9</v>
      </c>
      <c r="O238" s="16">
        <f t="shared" si="21"/>
        <v>644.16000000000008</v>
      </c>
    </row>
    <row r="239" spans="1:15" ht="18.75" customHeight="1" x14ac:dyDescent="0.25">
      <c r="A239" s="11">
        <v>197</v>
      </c>
      <c r="B239" s="11" t="s">
        <v>443</v>
      </c>
      <c r="C239" s="11" t="s">
        <v>7</v>
      </c>
      <c r="D239" s="11" t="s">
        <v>230</v>
      </c>
      <c r="E239" s="11">
        <v>16</v>
      </c>
      <c r="F239" s="11" t="s">
        <v>231</v>
      </c>
      <c r="G239" s="11" t="s">
        <v>9</v>
      </c>
      <c r="H239" s="11">
        <v>112987</v>
      </c>
      <c r="I239" s="11" t="s">
        <v>9</v>
      </c>
      <c r="J239" s="11" t="s">
        <v>31</v>
      </c>
      <c r="K239" s="11" t="s">
        <v>10</v>
      </c>
      <c r="L239" s="11">
        <v>2900</v>
      </c>
      <c r="M239" s="16">
        <v>118</v>
      </c>
      <c r="N239" s="11" t="s">
        <v>9</v>
      </c>
      <c r="O239" s="16">
        <f t="shared" si="21"/>
        <v>623.04000000000008</v>
      </c>
    </row>
    <row r="240" spans="1:15" ht="20.25" customHeight="1" x14ac:dyDescent="0.25">
      <c r="A240" s="11">
        <v>198</v>
      </c>
      <c r="B240" s="11" t="s">
        <v>443</v>
      </c>
      <c r="C240" s="11" t="s">
        <v>7</v>
      </c>
      <c r="D240" s="11" t="s">
        <v>232</v>
      </c>
      <c r="E240" s="11">
        <v>16</v>
      </c>
      <c r="F240" s="11" t="s">
        <v>233</v>
      </c>
      <c r="G240" s="11" t="s">
        <v>9</v>
      </c>
      <c r="H240" s="11">
        <v>112687</v>
      </c>
      <c r="I240" s="11" t="s">
        <v>9</v>
      </c>
      <c r="J240" s="11" t="s">
        <v>31</v>
      </c>
      <c r="K240" s="11" t="s">
        <v>10</v>
      </c>
      <c r="L240" s="11">
        <v>2900</v>
      </c>
      <c r="M240" s="16">
        <v>842</v>
      </c>
      <c r="N240" s="11" t="s">
        <v>9</v>
      </c>
      <c r="O240" s="16">
        <f t="shared" si="21"/>
        <v>4445.76</v>
      </c>
    </row>
    <row r="241" spans="1:15" ht="24" customHeight="1" x14ac:dyDescent="0.25">
      <c r="A241" s="11">
        <v>199</v>
      </c>
      <c r="B241" s="11" t="s">
        <v>443</v>
      </c>
      <c r="C241" s="11" t="s">
        <v>7</v>
      </c>
      <c r="D241" s="11" t="s">
        <v>234</v>
      </c>
      <c r="E241" s="11">
        <v>16</v>
      </c>
      <c r="F241" s="11" t="s">
        <v>235</v>
      </c>
      <c r="G241" s="11" t="s">
        <v>9</v>
      </c>
      <c r="H241" s="11">
        <v>112754</v>
      </c>
      <c r="I241" s="11" t="s">
        <v>9</v>
      </c>
      <c r="J241" s="11" t="s">
        <v>31</v>
      </c>
      <c r="K241" s="11" t="s">
        <v>10</v>
      </c>
      <c r="L241" s="11">
        <v>2900</v>
      </c>
      <c r="M241" s="16">
        <v>1619</v>
      </c>
      <c r="N241" s="11" t="s">
        <v>9</v>
      </c>
      <c r="O241" s="16">
        <f t="shared" si="21"/>
        <v>8548.32</v>
      </c>
    </row>
    <row r="242" spans="1:15" ht="26.4" x14ac:dyDescent="0.25">
      <c r="A242" s="11">
        <v>200</v>
      </c>
      <c r="B242" s="11" t="s">
        <v>443</v>
      </c>
      <c r="C242" s="11" t="s">
        <v>7</v>
      </c>
      <c r="D242" s="11" t="s">
        <v>507</v>
      </c>
      <c r="E242" s="11">
        <v>16</v>
      </c>
      <c r="F242" s="11" t="s">
        <v>236</v>
      </c>
      <c r="G242" s="11">
        <v>2437</v>
      </c>
      <c r="H242" s="12"/>
      <c r="I242" s="11">
        <v>57026</v>
      </c>
      <c r="J242" s="11" t="s">
        <v>31</v>
      </c>
      <c r="K242" s="11" t="s">
        <v>10</v>
      </c>
      <c r="L242" s="11">
        <v>1400</v>
      </c>
      <c r="M242" s="16">
        <v>965</v>
      </c>
      <c r="N242" s="12"/>
      <c r="O242" s="16">
        <f t="shared" si="21"/>
        <v>5095.2</v>
      </c>
    </row>
    <row r="243" spans="1:15" ht="19.5" customHeight="1" x14ac:dyDescent="0.25">
      <c r="A243" s="11">
        <v>201</v>
      </c>
      <c r="B243" s="11" t="s">
        <v>443</v>
      </c>
      <c r="C243" s="11" t="s">
        <v>7</v>
      </c>
      <c r="D243" s="11" t="s">
        <v>237</v>
      </c>
      <c r="E243" s="11">
        <v>16</v>
      </c>
      <c r="F243" s="11">
        <v>425</v>
      </c>
      <c r="G243" s="11">
        <v>60095</v>
      </c>
      <c r="H243" s="11">
        <v>113146</v>
      </c>
      <c r="I243" s="11">
        <v>60095</v>
      </c>
      <c r="J243" s="11" t="s">
        <v>31</v>
      </c>
      <c r="K243" s="11" t="s">
        <v>10</v>
      </c>
      <c r="L243" s="11">
        <v>2900</v>
      </c>
      <c r="M243" s="16">
        <v>1807</v>
      </c>
      <c r="N243" s="11" t="s">
        <v>9</v>
      </c>
      <c r="O243" s="16">
        <f t="shared" si="21"/>
        <v>9540.9600000000009</v>
      </c>
    </row>
    <row r="244" spans="1:15" ht="19.5" customHeight="1" x14ac:dyDescent="0.25">
      <c r="A244" s="11">
        <v>202</v>
      </c>
      <c r="B244" s="11" t="s">
        <v>443</v>
      </c>
      <c r="C244" s="11" t="s">
        <v>7</v>
      </c>
      <c r="D244" s="11" t="s">
        <v>238</v>
      </c>
      <c r="E244" s="11">
        <v>16</v>
      </c>
      <c r="F244" s="11" t="s">
        <v>239</v>
      </c>
      <c r="G244" s="11" t="s">
        <v>9</v>
      </c>
      <c r="H244" s="11">
        <v>112897</v>
      </c>
      <c r="I244" s="11" t="s">
        <v>9</v>
      </c>
      <c r="J244" s="11" t="s">
        <v>31</v>
      </c>
      <c r="K244" s="11" t="s">
        <v>10</v>
      </c>
      <c r="L244" s="11">
        <v>2900</v>
      </c>
      <c r="M244" s="16">
        <v>1126</v>
      </c>
      <c r="N244" s="11" t="s">
        <v>9</v>
      </c>
      <c r="O244" s="16">
        <f t="shared" si="21"/>
        <v>5945.2800000000007</v>
      </c>
    </row>
    <row r="245" spans="1:15" ht="45.75" customHeight="1" x14ac:dyDescent="0.25">
      <c r="A245" s="11">
        <v>203</v>
      </c>
      <c r="B245" s="11" t="s">
        <v>443</v>
      </c>
      <c r="C245" s="11" t="s">
        <v>7</v>
      </c>
      <c r="D245" s="11" t="s">
        <v>508</v>
      </c>
      <c r="E245" s="11">
        <v>16</v>
      </c>
      <c r="F245" s="11" t="s">
        <v>240</v>
      </c>
      <c r="G245" s="11" t="s">
        <v>9</v>
      </c>
      <c r="H245" s="11">
        <v>113291</v>
      </c>
      <c r="I245" s="11" t="s">
        <v>9</v>
      </c>
      <c r="J245" s="11" t="s">
        <v>31</v>
      </c>
      <c r="K245" s="11" t="s">
        <v>10</v>
      </c>
      <c r="L245" s="11">
        <v>5800</v>
      </c>
      <c r="M245" s="16">
        <v>302</v>
      </c>
      <c r="N245" s="11" t="s">
        <v>9</v>
      </c>
      <c r="O245" s="16">
        <f t="shared" si="21"/>
        <v>1594.5600000000002</v>
      </c>
    </row>
    <row r="246" spans="1:15" ht="21.75" customHeight="1" x14ac:dyDescent="0.25">
      <c r="A246" s="11">
        <v>204</v>
      </c>
      <c r="B246" s="11" t="s">
        <v>443</v>
      </c>
      <c r="C246" s="11" t="s">
        <v>7</v>
      </c>
      <c r="D246" s="11" t="s">
        <v>241</v>
      </c>
      <c r="E246" s="11">
        <v>16</v>
      </c>
      <c r="F246" s="11" t="s">
        <v>242</v>
      </c>
      <c r="G246" s="11" t="s">
        <v>9</v>
      </c>
      <c r="H246" s="11">
        <v>113213</v>
      </c>
      <c r="I246" s="11" t="s">
        <v>9</v>
      </c>
      <c r="J246" s="11" t="s">
        <v>31</v>
      </c>
      <c r="K246" s="11" t="s">
        <v>10</v>
      </c>
      <c r="L246" s="11">
        <v>8700</v>
      </c>
      <c r="M246" s="16">
        <v>843</v>
      </c>
      <c r="N246" s="11" t="s">
        <v>9</v>
      </c>
      <c r="O246" s="16">
        <f t="shared" si="21"/>
        <v>4451.04</v>
      </c>
    </row>
    <row r="247" spans="1:15" ht="34.5" customHeight="1" x14ac:dyDescent="0.25">
      <c r="A247" s="11">
        <v>205</v>
      </c>
      <c r="B247" s="11" t="s">
        <v>443</v>
      </c>
      <c r="C247" s="11" t="s">
        <v>7</v>
      </c>
      <c r="D247" s="11" t="s">
        <v>509</v>
      </c>
      <c r="E247" s="11">
        <v>16</v>
      </c>
      <c r="F247" s="11" t="s">
        <v>242</v>
      </c>
      <c r="G247" s="11" t="s">
        <v>9</v>
      </c>
      <c r="H247" s="11">
        <v>113246</v>
      </c>
      <c r="I247" s="11" t="s">
        <v>9</v>
      </c>
      <c r="J247" s="11" t="s">
        <v>31</v>
      </c>
      <c r="K247" s="11" t="s">
        <v>10</v>
      </c>
      <c r="L247" s="11">
        <v>2900</v>
      </c>
      <c r="M247" s="16">
        <v>1353</v>
      </c>
      <c r="N247" s="11" t="s">
        <v>9</v>
      </c>
      <c r="O247" s="16">
        <f t="shared" si="21"/>
        <v>7143.84</v>
      </c>
    </row>
    <row r="248" spans="1:15" ht="21" customHeight="1" x14ac:dyDescent="0.25">
      <c r="A248" s="11">
        <v>206</v>
      </c>
      <c r="B248" s="11" t="s">
        <v>443</v>
      </c>
      <c r="C248" s="11" t="s">
        <v>7</v>
      </c>
      <c r="D248" s="11" t="s">
        <v>243</v>
      </c>
      <c r="E248" s="11">
        <v>16</v>
      </c>
      <c r="F248" s="11" t="s">
        <v>244</v>
      </c>
      <c r="G248" s="11" t="s">
        <v>9</v>
      </c>
      <c r="H248" s="11">
        <v>113530</v>
      </c>
      <c r="I248" s="11" t="s">
        <v>9</v>
      </c>
      <c r="J248" s="11" t="s">
        <v>31</v>
      </c>
      <c r="K248" s="11" t="s">
        <v>10</v>
      </c>
      <c r="L248" s="11">
        <v>5800</v>
      </c>
      <c r="M248" s="16">
        <v>2599</v>
      </c>
      <c r="N248" s="11" t="s">
        <v>9</v>
      </c>
      <c r="O248" s="16">
        <f t="shared" si="21"/>
        <v>13722.720000000001</v>
      </c>
    </row>
    <row r="249" spans="1:15" ht="18.75" customHeight="1" x14ac:dyDescent="0.25">
      <c r="A249" s="11">
        <v>207</v>
      </c>
      <c r="B249" s="11" t="s">
        <v>443</v>
      </c>
      <c r="C249" s="11" t="s">
        <v>7</v>
      </c>
      <c r="D249" s="11" t="s">
        <v>245</v>
      </c>
      <c r="E249" s="11">
        <v>16</v>
      </c>
      <c r="F249" s="11" t="s">
        <v>246</v>
      </c>
      <c r="G249" s="11" t="s">
        <v>9</v>
      </c>
      <c r="H249" s="11">
        <v>113212</v>
      </c>
      <c r="I249" s="11" t="s">
        <v>9</v>
      </c>
      <c r="J249" s="11" t="s">
        <v>31</v>
      </c>
      <c r="K249" s="11" t="s">
        <v>10</v>
      </c>
      <c r="L249" s="11">
        <v>5800</v>
      </c>
      <c r="M249" s="16">
        <v>829</v>
      </c>
      <c r="N249" s="11" t="s">
        <v>9</v>
      </c>
      <c r="O249" s="16">
        <f t="shared" si="21"/>
        <v>4377.12</v>
      </c>
    </row>
    <row r="250" spans="1:15" ht="21" customHeight="1" x14ac:dyDescent="0.25">
      <c r="A250" s="11">
        <v>208</v>
      </c>
      <c r="B250" s="11" t="s">
        <v>443</v>
      </c>
      <c r="C250" s="11" t="s">
        <v>7</v>
      </c>
      <c r="D250" s="11" t="s">
        <v>247</v>
      </c>
      <c r="E250" s="11">
        <v>16</v>
      </c>
      <c r="F250" s="11" t="s">
        <v>248</v>
      </c>
      <c r="G250" s="11" t="s">
        <v>9</v>
      </c>
      <c r="H250" s="11">
        <v>113547</v>
      </c>
      <c r="I250" s="11" t="s">
        <v>9</v>
      </c>
      <c r="J250" s="11" t="s">
        <v>31</v>
      </c>
      <c r="K250" s="11" t="s">
        <v>10</v>
      </c>
      <c r="L250" s="11">
        <v>2900</v>
      </c>
      <c r="M250" s="16">
        <v>2</v>
      </c>
      <c r="N250" s="11" t="s">
        <v>9</v>
      </c>
      <c r="O250" s="16">
        <f t="shared" si="21"/>
        <v>10.56</v>
      </c>
    </row>
    <row r="251" spans="1:15" ht="22.5" customHeight="1" x14ac:dyDescent="0.25">
      <c r="A251" s="11">
        <v>209</v>
      </c>
      <c r="B251" s="11" t="s">
        <v>443</v>
      </c>
      <c r="C251" s="11" t="s">
        <v>7</v>
      </c>
      <c r="D251" s="11" t="s">
        <v>249</v>
      </c>
      <c r="E251" s="11">
        <v>16</v>
      </c>
      <c r="F251" s="11" t="s">
        <v>250</v>
      </c>
      <c r="G251" s="11" t="s">
        <v>9</v>
      </c>
      <c r="H251" s="11" t="s">
        <v>9</v>
      </c>
      <c r="I251" s="11" t="s">
        <v>9</v>
      </c>
      <c r="J251" s="11" t="s">
        <v>31</v>
      </c>
      <c r="K251" s="11" t="s">
        <v>10</v>
      </c>
      <c r="L251" s="11">
        <v>2900</v>
      </c>
      <c r="M251" s="16">
        <v>5</v>
      </c>
      <c r="N251" s="11" t="s">
        <v>9</v>
      </c>
      <c r="O251" s="16">
        <f t="shared" si="21"/>
        <v>26.400000000000002</v>
      </c>
    </row>
    <row r="252" spans="1:15" ht="24" customHeight="1" x14ac:dyDescent="0.25">
      <c r="A252" s="11">
        <v>210</v>
      </c>
      <c r="B252" s="11" t="s">
        <v>443</v>
      </c>
      <c r="C252" s="11" t="s">
        <v>7</v>
      </c>
      <c r="D252" s="11" t="s">
        <v>251</v>
      </c>
      <c r="E252" s="11">
        <v>16</v>
      </c>
      <c r="F252" s="11" t="s">
        <v>252</v>
      </c>
      <c r="G252" s="11" t="s">
        <v>9</v>
      </c>
      <c r="H252" s="11">
        <v>112822</v>
      </c>
      <c r="I252" s="11" t="s">
        <v>9</v>
      </c>
      <c r="J252" s="11" t="s">
        <v>31</v>
      </c>
      <c r="K252" s="11" t="s">
        <v>10</v>
      </c>
      <c r="L252" s="11">
        <v>2900</v>
      </c>
      <c r="M252" s="16">
        <v>225</v>
      </c>
      <c r="N252" s="11" t="s">
        <v>9</v>
      </c>
      <c r="O252" s="16">
        <f t="shared" si="21"/>
        <v>1188</v>
      </c>
    </row>
    <row r="253" spans="1:15" ht="21" customHeight="1" x14ac:dyDescent="0.25">
      <c r="A253" s="11">
        <v>211</v>
      </c>
      <c r="B253" s="11" t="s">
        <v>443</v>
      </c>
      <c r="C253" s="11" t="s">
        <v>7</v>
      </c>
      <c r="D253" s="11" t="s">
        <v>253</v>
      </c>
      <c r="E253" s="11">
        <v>16</v>
      </c>
      <c r="F253" s="11" t="s">
        <v>254</v>
      </c>
      <c r="G253" s="11" t="s">
        <v>9</v>
      </c>
      <c r="H253" s="11">
        <v>112891</v>
      </c>
      <c r="I253" s="11" t="s">
        <v>9</v>
      </c>
      <c r="J253" s="11" t="s">
        <v>31</v>
      </c>
      <c r="K253" s="11" t="s">
        <v>10</v>
      </c>
      <c r="L253" s="11">
        <v>2600</v>
      </c>
      <c r="M253" s="16">
        <v>795</v>
      </c>
      <c r="N253" s="11" t="s">
        <v>9</v>
      </c>
      <c r="O253" s="16">
        <f t="shared" si="21"/>
        <v>4197.6000000000004</v>
      </c>
    </row>
    <row r="254" spans="1:15" ht="21.75" customHeight="1" x14ac:dyDescent="0.25">
      <c r="A254" s="11">
        <v>212</v>
      </c>
      <c r="B254" s="11" t="s">
        <v>443</v>
      </c>
      <c r="C254" s="11" t="s">
        <v>7</v>
      </c>
      <c r="D254" s="11" t="s">
        <v>255</v>
      </c>
      <c r="E254" s="11">
        <v>16</v>
      </c>
      <c r="F254" s="11" t="s">
        <v>256</v>
      </c>
      <c r="G254" s="11" t="s">
        <v>9</v>
      </c>
      <c r="H254" s="11">
        <v>113317</v>
      </c>
      <c r="I254" s="11" t="s">
        <v>9</v>
      </c>
      <c r="J254" s="11" t="s">
        <v>31</v>
      </c>
      <c r="K254" s="11" t="s">
        <v>10</v>
      </c>
      <c r="L254" s="11">
        <v>4800</v>
      </c>
      <c r="M254" s="16">
        <v>2066</v>
      </c>
      <c r="N254" s="11" t="s">
        <v>9</v>
      </c>
      <c r="O254" s="16">
        <f t="shared" si="21"/>
        <v>10908.480000000001</v>
      </c>
    </row>
    <row r="255" spans="1:15" ht="27" customHeight="1" x14ac:dyDescent="0.25">
      <c r="A255" s="11">
        <v>213</v>
      </c>
      <c r="B255" s="11" t="s">
        <v>443</v>
      </c>
      <c r="C255" s="11" t="s">
        <v>7</v>
      </c>
      <c r="D255" s="11" t="s">
        <v>257</v>
      </c>
      <c r="E255" s="11">
        <v>16</v>
      </c>
      <c r="F255" s="11" t="s">
        <v>258</v>
      </c>
      <c r="G255" s="11" t="s">
        <v>9</v>
      </c>
      <c r="H255" s="11">
        <v>112650</v>
      </c>
      <c r="I255" s="11" t="s">
        <v>9</v>
      </c>
      <c r="J255" s="11" t="s">
        <v>31</v>
      </c>
      <c r="K255" s="11" t="s">
        <v>10</v>
      </c>
      <c r="L255" s="11">
        <v>2900</v>
      </c>
      <c r="M255" s="16">
        <v>1236</v>
      </c>
      <c r="N255" s="11" t="s">
        <v>9</v>
      </c>
      <c r="O255" s="16">
        <f t="shared" si="21"/>
        <v>6526.08</v>
      </c>
    </row>
    <row r="256" spans="1:15" ht="27.75" customHeight="1" x14ac:dyDescent="0.25">
      <c r="A256" s="11">
        <v>214</v>
      </c>
      <c r="B256" s="11" t="s">
        <v>443</v>
      </c>
      <c r="C256" s="11" t="s">
        <v>7</v>
      </c>
      <c r="D256" s="11" t="s">
        <v>510</v>
      </c>
      <c r="E256" s="11">
        <v>16</v>
      </c>
      <c r="F256" s="11" t="s">
        <v>259</v>
      </c>
      <c r="G256" s="11" t="s">
        <v>9</v>
      </c>
      <c r="H256" s="11">
        <v>112740</v>
      </c>
      <c r="I256" s="11" t="s">
        <v>9</v>
      </c>
      <c r="J256" s="11" t="s">
        <v>31</v>
      </c>
      <c r="K256" s="11" t="s">
        <v>10</v>
      </c>
      <c r="L256" s="11">
        <v>5800</v>
      </c>
      <c r="M256" s="16">
        <v>995</v>
      </c>
      <c r="N256" s="11" t="s">
        <v>9</v>
      </c>
      <c r="O256" s="16">
        <f t="shared" si="21"/>
        <v>5253.6</v>
      </c>
    </row>
    <row r="257" spans="1:15" ht="25.5" customHeight="1" x14ac:dyDescent="0.25">
      <c r="A257" s="11">
        <v>215</v>
      </c>
      <c r="B257" s="11" t="s">
        <v>443</v>
      </c>
      <c r="C257" s="11" t="s">
        <v>7</v>
      </c>
      <c r="D257" s="11" t="s">
        <v>260</v>
      </c>
      <c r="E257" s="11">
        <v>16</v>
      </c>
      <c r="F257" s="11" t="s">
        <v>261</v>
      </c>
      <c r="G257" s="11" t="s">
        <v>9</v>
      </c>
      <c r="H257" s="11">
        <v>113341</v>
      </c>
      <c r="I257" s="11" t="s">
        <v>9</v>
      </c>
      <c r="J257" s="11" t="s">
        <v>31</v>
      </c>
      <c r="K257" s="11" t="s">
        <v>10</v>
      </c>
      <c r="L257" s="11">
        <v>8700</v>
      </c>
      <c r="M257" s="16">
        <v>194</v>
      </c>
      <c r="N257" s="11" t="s">
        <v>9</v>
      </c>
      <c r="O257" s="16">
        <f t="shared" si="21"/>
        <v>1024.32</v>
      </c>
    </row>
    <row r="258" spans="1:15" ht="28.5" customHeight="1" x14ac:dyDescent="0.25">
      <c r="A258" s="11">
        <v>216</v>
      </c>
      <c r="B258" s="11" t="s">
        <v>443</v>
      </c>
      <c r="C258" s="11" t="s">
        <v>7</v>
      </c>
      <c r="D258" s="11" t="s">
        <v>538</v>
      </c>
      <c r="E258" s="11">
        <v>16</v>
      </c>
      <c r="F258" s="11" t="s">
        <v>262</v>
      </c>
      <c r="G258" s="11" t="s">
        <v>9</v>
      </c>
      <c r="H258" s="11" t="s">
        <v>9</v>
      </c>
      <c r="I258" s="11" t="s">
        <v>9</v>
      </c>
      <c r="J258" s="11" t="s">
        <v>31</v>
      </c>
      <c r="K258" s="11" t="s">
        <v>10</v>
      </c>
      <c r="L258" s="11">
        <v>1000</v>
      </c>
      <c r="M258" s="16">
        <v>667</v>
      </c>
      <c r="N258" s="11" t="s">
        <v>9</v>
      </c>
      <c r="O258" s="16">
        <f t="shared" si="21"/>
        <v>3521.76</v>
      </c>
    </row>
    <row r="259" spans="1:15" ht="26.4" x14ac:dyDescent="0.25">
      <c r="A259" s="11">
        <v>217</v>
      </c>
      <c r="B259" s="11" t="s">
        <v>443</v>
      </c>
      <c r="C259" s="11" t="s">
        <v>7</v>
      </c>
      <c r="D259" s="11" t="s">
        <v>511</v>
      </c>
      <c r="E259" s="11">
        <v>16</v>
      </c>
      <c r="F259" s="11" t="s">
        <v>9</v>
      </c>
      <c r="G259" s="11" t="s">
        <v>9</v>
      </c>
      <c r="H259" s="11" t="s">
        <v>9</v>
      </c>
      <c r="I259" s="11" t="s">
        <v>525</v>
      </c>
      <c r="J259" s="11" t="s">
        <v>31</v>
      </c>
      <c r="K259" s="11" t="s">
        <v>10</v>
      </c>
      <c r="L259" s="11">
        <v>2900</v>
      </c>
      <c r="M259" s="16">
        <v>1008</v>
      </c>
      <c r="N259" s="11" t="s">
        <v>9</v>
      </c>
      <c r="O259" s="16">
        <f t="shared" si="21"/>
        <v>5322.2400000000007</v>
      </c>
    </row>
    <row r="260" spans="1:15" ht="104.25" customHeight="1" x14ac:dyDescent="0.25">
      <c r="A260" s="11">
        <v>218</v>
      </c>
      <c r="B260" s="11" t="s">
        <v>443</v>
      </c>
      <c r="C260" s="11" t="s">
        <v>7</v>
      </c>
      <c r="D260" s="11" t="s">
        <v>512</v>
      </c>
      <c r="E260" s="11">
        <v>16</v>
      </c>
      <c r="F260" s="11" t="s">
        <v>263</v>
      </c>
      <c r="G260" s="11" t="s">
        <v>9</v>
      </c>
      <c r="H260" s="11">
        <v>112782</v>
      </c>
      <c r="I260" s="11" t="s">
        <v>9</v>
      </c>
      <c r="J260" s="11" t="s">
        <v>31</v>
      </c>
      <c r="K260" s="11" t="s">
        <v>10</v>
      </c>
      <c r="L260" s="11">
        <v>5300</v>
      </c>
      <c r="M260" s="16">
        <v>2698</v>
      </c>
      <c r="N260" s="11" t="s">
        <v>9</v>
      </c>
      <c r="O260" s="16">
        <f t="shared" si="21"/>
        <v>14245.44</v>
      </c>
    </row>
    <row r="261" spans="1:15" ht="26.4" x14ac:dyDescent="0.25">
      <c r="A261" s="11">
        <v>219</v>
      </c>
      <c r="B261" s="11" t="s">
        <v>443</v>
      </c>
      <c r="C261" s="11" t="s">
        <v>7</v>
      </c>
      <c r="D261" s="11" t="s">
        <v>513</v>
      </c>
      <c r="E261" s="11">
        <v>16</v>
      </c>
      <c r="F261" s="11" t="s">
        <v>264</v>
      </c>
      <c r="G261" s="11">
        <v>256</v>
      </c>
      <c r="H261" s="11" t="s">
        <v>9</v>
      </c>
      <c r="I261" s="11">
        <v>51090</v>
      </c>
      <c r="J261" s="11" t="s">
        <v>31</v>
      </c>
      <c r="K261" s="11" t="s">
        <v>10</v>
      </c>
      <c r="L261" s="11">
        <v>2900</v>
      </c>
      <c r="M261" s="16">
        <v>1027</v>
      </c>
      <c r="N261" s="11" t="s">
        <v>9</v>
      </c>
      <c r="O261" s="16">
        <f t="shared" si="21"/>
        <v>5422.56</v>
      </c>
    </row>
    <row r="262" spans="1:15" ht="20.25" customHeight="1" x14ac:dyDescent="0.25">
      <c r="A262" s="11">
        <v>220</v>
      </c>
      <c r="B262" s="11" t="s">
        <v>443</v>
      </c>
      <c r="C262" s="11" t="s">
        <v>7</v>
      </c>
      <c r="D262" s="11" t="s">
        <v>265</v>
      </c>
      <c r="E262" s="11">
        <v>16</v>
      </c>
      <c r="F262" s="11" t="s">
        <v>266</v>
      </c>
      <c r="G262" s="11" t="s">
        <v>9</v>
      </c>
      <c r="H262" s="11">
        <v>113683</v>
      </c>
      <c r="I262" s="11" t="s">
        <v>9</v>
      </c>
      <c r="J262" s="11" t="s">
        <v>31</v>
      </c>
      <c r="K262" s="11" t="s">
        <v>10</v>
      </c>
      <c r="L262" s="11">
        <v>2900</v>
      </c>
      <c r="M262" s="16">
        <v>583</v>
      </c>
      <c r="N262" s="11" t="s">
        <v>9</v>
      </c>
      <c r="O262" s="16">
        <f t="shared" si="21"/>
        <v>3078.2400000000002</v>
      </c>
    </row>
    <row r="263" spans="1:15" ht="19.5" customHeight="1" x14ac:dyDescent="0.25">
      <c r="A263" s="11">
        <v>221</v>
      </c>
      <c r="B263" s="11" t="s">
        <v>443</v>
      </c>
      <c r="C263" s="11" t="s">
        <v>7</v>
      </c>
      <c r="D263" s="11" t="s">
        <v>267</v>
      </c>
      <c r="E263" s="11">
        <v>16</v>
      </c>
      <c r="F263" s="11" t="s">
        <v>268</v>
      </c>
      <c r="G263" s="11" t="s">
        <v>9</v>
      </c>
      <c r="H263" s="11">
        <v>113073</v>
      </c>
      <c r="I263" s="11" t="s">
        <v>9</v>
      </c>
      <c r="J263" s="11" t="s">
        <v>31</v>
      </c>
      <c r="K263" s="11" t="s">
        <v>10</v>
      </c>
      <c r="L263" s="11">
        <v>800</v>
      </c>
      <c r="M263" s="16">
        <v>90</v>
      </c>
      <c r="N263" s="11" t="s">
        <v>9</v>
      </c>
      <c r="O263" s="16">
        <f t="shared" si="21"/>
        <v>475.20000000000005</v>
      </c>
    </row>
    <row r="264" spans="1:15" ht="18.75" customHeight="1" x14ac:dyDescent="0.25">
      <c r="A264" s="11">
        <v>222</v>
      </c>
      <c r="B264" s="11" t="s">
        <v>443</v>
      </c>
      <c r="C264" s="11" t="s">
        <v>7</v>
      </c>
      <c r="D264" s="11" t="s">
        <v>514</v>
      </c>
      <c r="E264" s="11">
        <v>16</v>
      </c>
      <c r="F264" s="11" t="s">
        <v>269</v>
      </c>
      <c r="G264" s="11" t="s">
        <v>9</v>
      </c>
      <c r="H264" s="11">
        <v>113182</v>
      </c>
      <c r="I264" s="11" t="s">
        <v>9</v>
      </c>
      <c r="J264" s="11" t="s">
        <v>31</v>
      </c>
      <c r="K264" s="11" t="s">
        <v>10</v>
      </c>
      <c r="L264" s="11">
        <v>1000</v>
      </c>
      <c r="M264" s="16">
        <v>72</v>
      </c>
      <c r="N264" s="11" t="s">
        <v>9</v>
      </c>
      <c r="O264" s="16">
        <f t="shared" si="21"/>
        <v>380.16</v>
      </c>
    </row>
    <row r="265" spans="1:15" ht="19.5" customHeight="1" x14ac:dyDescent="0.25">
      <c r="A265" s="11">
        <v>223</v>
      </c>
      <c r="B265" s="11" t="s">
        <v>443</v>
      </c>
      <c r="C265" s="11" t="s">
        <v>7</v>
      </c>
      <c r="D265" s="11" t="s">
        <v>270</v>
      </c>
      <c r="E265" s="11">
        <v>16</v>
      </c>
      <c r="F265" s="11" t="s">
        <v>271</v>
      </c>
      <c r="G265" s="11" t="s">
        <v>9</v>
      </c>
      <c r="H265" s="11">
        <v>113124</v>
      </c>
      <c r="I265" s="11" t="s">
        <v>9</v>
      </c>
      <c r="J265" s="11" t="s">
        <v>31</v>
      </c>
      <c r="K265" s="11" t="s">
        <v>10</v>
      </c>
      <c r="L265" s="11">
        <v>4000</v>
      </c>
      <c r="M265" s="16">
        <v>234</v>
      </c>
      <c r="N265" s="11" t="s">
        <v>9</v>
      </c>
      <c r="O265" s="16">
        <f t="shared" si="21"/>
        <v>1235.52</v>
      </c>
    </row>
    <row r="266" spans="1:15" ht="26.4" x14ac:dyDescent="0.25">
      <c r="A266" s="11">
        <v>224</v>
      </c>
      <c r="B266" s="11" t="s">
        <v>443</v>
      </c>
      <c r="C266" s="11" t="s">
        <v>7</v>
      </c>
      <c r="D266" s="11" t="s">
        <v>515</v>
      </c>
      <c r="E266" s="11">
        <v>16</v>
      </c>
      <c r="F266" s="11" t="s">
        <v>272</v>
      </c>
      <c r="G266" s="11" t="s">
        <v>9</v>
      </c>
      <c r="H266" s="11">
        <v>113639</v>
      </c>
      <c r="I266" s="11" t="s">
        <v>9</v>
      </c>
      <c r="J266" s="11" t="s">
        <v>31</v>
      </c>
      <c r="K266" s="11" t="s">
        <v>10</v>
      </c>
      <c r="L266" s="11">
        <v>2900</v>
      </c>
      <c r="M266" s="16">
        <v>37</v>
      </c>
      <c r="N266" s="11" t="s">
        <v>9</v>
      </c>
      <c r="O266" s="16">
        <f t="shared" si="21"/>
        <v>195.36</v>
      </c>
    </row>
    <row r="267" spans="1:15" ht="21" customHeight="1" x14ac:dyDescent="0.25">
      <c r="A267" s="11">
        <v>225</v>
      </c>
      <c r="B267" s="11" t="s">
        <v>443</v>
      </c>
      <c r="C267" s="11" t="s">
        <v>7</v>
      </c>
      <c r="D267" s="11" t="s">
        <v>538</v>
      </c>
      <c r="E267" s="11">
        <v>22</v>
      </c>
      <c r="F267" s="11" t="s">
        <v>9</v>
      </c>
      <c r="G267" s="11" t="s">
        <v>9</v>
      </c>
      <c r="H267" s="11" t="s">
        <v>9</v>
      </c>
      <c r="I267" s="11" t="s">
        <v>9</v>
      </c>
      <c r="J267" s="11" t="s">
        <v>31</v>
      </c>
      <c r="K267" s="11" t="s">
        <v>117</v>
      </c>
      <c r="L267" s="11">
        <v>35358</v>
      </c>
      <c r="M267" s="16">
        <v>10210</v>
      </c>
      <c r="N267" s="11" t="s">
        <v>9</v>
      </c>
      <c r="O267" s="16">
        <f>39.6*M267</f>
        <v>404316</v>
      </c>
    </row>
    <row r="268" spans="1:15" ht="26.4" x14ac:dyDescent="0.25">
      <c r="A268" s="11">
        <v>226</v>
      </c>
      <c r="B268" s="11" t="s">
        <v>443</v>
      </c>
      <c r="C268" s="11" t="s">
        <v>7</v>
      </c>
      <c r="D268" s="11" t="s">
        <v>539</v>
      </c>
      <c r="E268" s="11">
        <v>22</v>
      </c>
      <c r="F268" s="11" t="s">
        <v>9</v>
      </c>
      <c r="G268" s="11">
        <v>1422</v>
      </c>
      <c r="H268" s="11" t="s">
        <v>9</v>
      </c>
      <c r="I268" s="11">
        <v>57440</v>
      </c>
      <c r="J268" s="11" t="s">
        <v>547</v>
      </c>
      <c r="K268" s="11" t="s">
        <v>117</v>
      </c>
      <c r="L268" s="11">
        <v>43380</v>
      </c>
      <c r="M268" s="16">
        <v>7828</v>
      </c>
      <c r="N268" s="11" t="s">
        <v>9</v>
      </c>
      <c r="O268" s="16">
        <f>39.6*M268</f>
        <v>309988.8</v>
      </c>
    </row>
    <row r="269" spans="1:15" ht="26.4" x14ac:dyDescent="0.25">
      <c r="A269" s="11">
        <v>227</v>
      </c>
      <c r="B269" s="11" t="s">
        <v>443</v>
      </c>
      <c r="C269" s="11" t="s">
        <v>7</v>
      </c>
      <c r="D269" s="11" t="s">
        <v>539</v>
      </c>
      <c r="E269" s="11">
        <v>22</v>
      </c>
      <c r="F269" s="11" t="s">
        <v>9</v>
      </c>
      <c r="G269" s="11">
        <v>1415</v>
      </c>
      <c r="H269" s="11" t="s">
        <v>9</v>
      </c>
      <c r="I269" s="11">
        <v>57428</v>
      </c>
      <c r="J269" s="11" t="s">
        <v>161</v>
      </c>
      <c r="K269" s="11" t="s">
        <v>117</v>
      </c>
      <c r="L269" s="11">
        <v>13640</v>
      </c>
      <c r="M269" s="16">
        <v>105</v>
      </c>
      <c r="N269" s="11" t="s">
        <v>9</v>
      </c>
      <c r="O269" s="20">
        <f>5.28*M269</f>
        <v>554.4</v>
      </c>
    </row>
    <row r="270" spans="1:15" ht="26.4" x14ac:dyDescent="0.25">
      <c r="A270" s="11">
        <v>228</v>
      </c>
      <c r="B270" s="11" t="s">
        <v>443</v>
      </c>
      <c r="C270" s="11" t="s">
        <v>7</v>
      </c>
      <c r="D270" s="11" t="s">
        <v>539</v>
      </c>
      <c r="E270" s="11">
        <v>22</v>
      </c>
      <c r="F270" s="11" t="s">
        <v>9</v>
      </c>
      <c r="G270" s="11">
        <v>1415</v>
      </c>
      <c r="H270" s="11" t="s">
        <v>9</v>
      </c>
      <c r="I270" s="11">
        <v>57428</v>
      </c>
      <c r="J270" s="11" t="s">
        <v>161</v>
      </c>
      <c r="K270" s="11" t="s">
        <v>117</v>
      </c>
      <c r="L270" s="11">
        <v>13640</v>
      </c>
      <c r="M270" s="16">
        <v>127</v>
      </c>
      <c r="N270" s="11" t="s">
        <v>9</v>
      </c>
      <c r="O270" s="20">
        <f t="shared" ref="O270:O272" si="22">5.28*M270</f>
        <v>670.56000000000006</v>
      </c>
    </row>
    <row r="271" spans="1:15" ht="26.4" x14ac:dyDescent="0.25">
      <c r="A271" s="11">
        <v>229</v>
      </c>
      <c r="B271" s="11" t="s">
        <v>443</v>
      </c>
      <c r="C271" s="11" t="s">
        <v>7</v>
      </c>
      <c r="D271" s="11" t="s">
        <v>539</v>
      </c>
      <c r="E271" s="11">
        <v>22</v>
      </c>
      <c r="F271" s="11" t="s">
        <v>9</v>
      </c>
      <c r="G271" s="11">
        <v>1415</v>
      </c>
      <c r="H271" s="11" t="s">
        <v>9</v>
      </c>
      <c r="I271" s="11">
        <v>57428</v>
      </c>
      <c r="J271" s="11" t="s">
        <v>161</v>
      </c>
      <c r="K271" s="11" t="s">
        <v>117</v>
      </c>
      <c r="L271" s="11">
        <v>13640</v>
      </c>
      <c r="M271" s="16">
        <v>8</v>
      </c>
      <c r="N271" s="11" t="s">
        <v>9</v>
      </c>
      <c r="O271" s="20">
        <f t="shared" si="22"/>
        <v>42.24</v>
      </c>
    </row>
    <row r="272" spans="1:15" ht="26.4" x14ac:dyDescent="0.25">
      <c r="A272" s="11">
        <v>230</v>
      </c>
      <c r="B272" s="11" t="s">
        <v>443</v>
      </c>
      <c r="C272" s="11" t="s">
        <v>7</v>
      </c>
      <c r="D272" s="11" t="s">
        <v>539</v>
      </c>
      <c r="E272" s="11">
        <v>22</v>
      </c>
      <c r="F272" s="11" t="s">
        <v>9</v>
      </c>
      <c r="G272" s="11">
        <v>1415</v>
      </c>
      <c r="H272" s="11" t="s">
        <v>9</v>
      </c>
      <c r="I272" s="11">
        <v>57428</v>
      </c>
      <c r="J272" s="11" t="s">
        <v>161</v>
      </c>
      <c r="K272" s="11" t="s">
        <v>117</v>
      </c>
      <c r="L272" s="11">
        <v>13640</v>
      </c>
      <c r="M272" s="16">
        <v>296</v>
      </c>
      <c r="N272" s="11" t="s">
        <v>9</v>
      </c>
      <c r="O272" s="20">
        <f t="shared" si="22"/>
        <v>1562.88</v>
      </c>
    </row>
    <row r="273" spans="1:15" ht="26.4" x14ac:dyDescent="0.25">
      <c r="A273" s="11">
        <v>231</v>
      </c>
      <c r="B273" s="11" t="s">
        <v>443</v>
      </c>
      <c r="C273" s="11" t="s">
        <v>7</v>
      </c>
      <c r="D273" s="11" t="s">
        <v>539</v>
      </c>
      <c r="E273" s="11">
        <v>22</v>
      </c>
      <c r="F273" s="11" t="s">
        <v>9</v>
      </c>
      <c r="G273" s="11">
        <v>1423</v>
      </c>
      <c r="H273" s="11" t="s">
        <v>9</v>
      </c>
      <c r="I273" s="11">
        <v>57441</v>
      </c>
      <c r="J273" s="11" t="s">
        <v>547</v>
      </c>
      <c r="K273" s="11" t="s">
        <v>117</v>
      </c>
      <c r="L273" s="11">
        <v>43770</v>
      </c>
      <c r="M273" s="16">
        <v>9521</v>
      </c>
      <c r="N273" s="11" t="s">
        <v>9</v>
      </c>
      <c r="O273" s="16">
        <f t="shared" ref="O273:O275" si="23">39.6*M273</f>
        <v>377031.60000000003</v>
      </c>
    </row>
    <row r="274" spans="1:15" ht="18.75" customHeight="1" x14ac:dyDescent="0.25">
      <c r="A274" s="11">
        <v>232</v>
      </c>
      <c r="B274" s="11" t="s">
        <v>443</v>
      </c>
      <c r="C274" s="11" t="s">
        <v>7</v>
      </c>
      <c r="D274" s="11" t="s">
        <v>273</v>
      </c>
      <c r="E274" s="11">
        <v>22</v>
      </c>
      <c r="F274" s="11" t="s">
        <v>274</v>
      </c>
      <c r="G274" s="11">
        <v>56094</v>
      </c>
      <c r="H274" s="11">
        <v>144261</v>
      </c>
      <c r="I274" s="11">
        <v>56094</v>
      </c>
      <c r="J274" s="11" t="s">
        <v>547</v>
      </c>
      <c r="K274" s="11" t="s">
        <v>117</v>
      </c>
      <c r="L274" s="11">
        <v>1720</v>
      </c>
      <c r="M274" s="16">
        <v>244</v>
      </c>
      <c r="N274" s="11" t="s">
        <v>9</v>
      </c>
      <c r="O274" s="16">
        <f t="shared" si="23"/>
        <v>9662.4</v>
      </c>
    </row>
    <row r="275" spans="1:15" ht="26.4" x14ac:dyDescent="0.25">
      <c r="A275" s="11">
        <v>233</v>
      </c>
      <c r="B275" s="11" t="s">
        <v>443</v>
      </c>
      <c r="C275" s="11" t="s">
        <v>7</v>
      </c>
      <c r="D275" s="11" t="s">
        <v>539</v>
      </c>
      <c r="E275" s="11">
        <v>22</v>
      </c>
      <c r="F275" s="11" t="s">
        <v>9</v>
      </c>
      <c r="G275" s="11">
        <v>54177</v>
      </c>
      <c r="H275" s="11" t="s">
        <v>9</v>
      </c>
      <c r="I275" s="11">
        <v>54177</v>
      </c>
      <c r="J275" s="11" t="s">
        <v>547</v>
      </c>
      <c r="K275" s="11" t="s">
        <v>117</v>
      </c>
      <c r="L275" s="11">
        <v>122598</v>
      </c>
      <c r="M275" s="16">
        <v>10608</v>
      </c>
      <c r="N275" s="11" t="s">
        <v>9</v>
      </c>
      <c r="O275" s="16">
        <f t="shared" si="23"/>
        <v>420076.79999999999</v>
      </c>
    </row>
    <row r="276" spans="1:15" ht="26.4" x14ac:dyDescent="0.25">
      <c r="A276" s="11">
        <v>234</v>
      </c>
      <c r="B276" s="11" t="s">
        <v>443</v>
      </c>
      <c r="C276" s="11" t="s">
        <v>7</v>
      </c>
      <c r="D276" s="11" t="s">
        <v>539</v>
      </c>
      <c r="E276" s="11">
        <v>22</v>
      </c>
      <c r="F276" s="11" t="s">
        <v>9</v>
      </c>
      <c r="G276" s="11">
        <v>1415</v>
      </c>
      <c r="H276" s="11" t="s">
        <v>9</v>
      </c>
      <c r="I276" s="11">
        <v>57428</v>
      </c>
      <c r="J276" s="11" t="s">
        <v>161</v>
      </c>
      <c r="K276" s="11" t="s">
        <v>117</v>
      </c>
      <c r="L276" s="11">
        <v>13640</v>
      </c>
      <c r="M276" s="16">
        <v>73</v>
      </c>
      <c r="N276" s="11" t="s">
        <v>9</v>
      </c>
      <c r="O276" s="20">
        <f>5.28*M276</f>
        <v>385.44</v>
      </c>
    </row>
    <row r="277" spans="1:15" ht="27" customHeight="1" x14ac:dyDescent="0.25">
      <c r="A277" s="11">
        <v>235</v>
      </c>
      <c r="B277" s="11" t="s">
        <v>443</v>
      </c>
      <c r="C277" s="11" t="s">
        <v>7</v>
      </c>
      <c r="D277" s="11" t="s">
        <v>539</v>
      </c>
      <c r="E277" s="11">
        <v>22</v>
      </c>
      <c r="F277" s="11" t="s">
        <v>9</v>
      </c>
      <c r="G277" s="11">
        <v>1416</v>
      </c>
      <c r="H277" s="11" t="s">
        <v>9</v>
      </c>
      <c r="I277" s="11">
        <v>56081</v>
      </c>
      <c r="J277" s="11" t="s">
        <v>547</v>
      </c>
      <c r="K277" s="11" t="s">
        <v>117</v>
      </c>
      <c r="L277" s="11">
        <v>95677</v>
      </c>
      <c r="M277" s="16">
        <v>18185</v>
      </c>
      <c r="N277" s="11" t="s">
        <v>9</v>
      </c>
      <c r="O277" s="16">
        <f>39.6*M277</f>
        <v>720126</v>
      </c>
    </row>
    <row r="278" spans="1:15" ht="66.75" customHeight="1" x14ac:dyDescent="0.25">
      <c r="A278" s="11">
        <v>236</v>
      </c>
      <c r="B278" s="11" t="s">
        <v>443</v>
      </c>
      <c r="C278" s="11" t="s">
        <v>7</v>
      </c>
      <c r="D278" s="11" t="s">
        <v>275</v>
      </c>
      <c r="E278" s="11">
        <v>19</v>
      </c>
      <c r="F278" s="11" t="s">
        <v>276</v>
      </c>
      <c r="G278" s="11" t="s">
        <v>9</v>
      </c>
      <c r="H278" s="11">
        <v>113572</v>
      </c>
      <c r="I278" s="11" t="s">
        <v>9</v>
      </c>
      <c r="J278" s="11" t="s">
        <v>31</v>
      </c>
      <c r="K278" s="11" t="s">
        <v>10</v>
      </c>
      <c r="L278" s="11">
        <v>2900</v>
      </c>
      <c r="M278" s="16">
        <v>2632</v>
      </c>
      <c r="N278" s="11" t="s">
        <v>9</v>
      </c>
      <c r="O278" s="16">
        <f t="shared" ref="O278:O279" si="24">5.28*M278</f>
        <v>13896.960000000001</v>
      </c>
    </row>
    <row r="279" spans="1:15" ht="45" customHeight="1" x14ac:dyDescent="0.25">
      <c r="A279" s="11">
        <v>237</v>
      </c>
      <c r="B279" s="11" t="s">
        <v>443</v>
      </c>
      <c r="C279" s="11" t="s">
        <v>7</v>
      </c>
      <c r="D279" s="11" t="s">
        <v>277</v>
      </c>
      <c r="E279" s="11">
        <v>19</v>
      </c>
      <c r="F279" s="11" t="s">
        <v>278</v>
      </c>
      <c r="G279" s="11" t="s">
        <v>9</v>
      </c>
      <c r="H279" s="11">
        <v>113636</v>
      </c>
      <c r="I279" s="11" t="s">
        <v>9</v>
      </c>
      <c r="J279" s="11" t="s">
        <v>31</v>
      </c>
      <c r="K279" s="11" t="s">
        <v>10</v>
      </c>
      <c r="L279" s="11">
        <v>5800</v>
      </c>
      <c r="M279" s="16">
        <v>3242</v>
      </c>
      <c r="N279" s="11" t="s">
        <v>9</v>
      </c>
      <c r="O279" s="16">
        <f t="shared" si="24"/>
        <v>17117.760000000002</v>
      </c>
    </row>
    <row r="280" spans="1:15" ht="26.4" x14ac:dyDescent="0.25">
      <c r="A280" s="11">
        <v>238</v>
      </c>
      <c r="B280" s="11" t="s">
        <v>443</v>
      </c>
      <c r="C280" s="11" t="s">
        <v>7</v>
      </c>
      <c r="D280" s="11" t="s">
        <v>539</v>
      </c>
      <c r="E280" s="11">
        <v>19</v>
      </c>
      <c r="F280" s="11">
        <v>517.529</v>
      </c>
      <c r="G280" s="11" t="s">
        <v>9</v>
      </c>
      <c r="H280" s="11" t="s">
        <v>9</v>
      </c>
      <c r="I280" s="11" t="s">
        <v>9</v>
      </c>
      <c r="J280" s="11" t="s">
        <v>161</v>
      </c>
      <c r="K280" s="11" t="s">
        <v>10</v>
      </c>
      <c r="L280" s="11">
        <v>4572</v>
      </c>
      <c r="M280" s="16">
        <v>539</v>
      </c>
      <c r="N280" s="11" t="s">
        <v>9</v>
      </c>
      <c r="O280" s="16">
        <f>0.48*M280</f>
        <v>258.71999999999997</v>
      </c>
    </row>
    <row r="281" spans="1:15" ht="33" customHeight="1" x14ac:dyDescent="0.25">
      <c r="A281" s="11">
        <v>239</v>
      </c>
      <c r="B281" s="11" t="s">
        <v>443</v>
      </c>
      <c r="C281" s="11" t="s">
        <v>7</v>
      </c>
      <c r="D281" s="11" t="s">
        <v>279</v>
      </c>
      <c r="E281" s="11">
        <v>22</v>
      </c>
      <c r="F281" s="11" t="s">
        <v>280</v>
      </c>
      <c r="G281" s="11">
        <v>63002</v>
      </c>
      <c r="H281" s="11">
        <v>143510</v>
      </c>
      <c r="I281" s="11">
        <v>63002</v>
      </c>
      <c r="J281" s="11" t="s">
        <v>521</v>
      </c>
      <c r="K281" s="11" t="s">
        <v>117</v>
      </c>
      <c r="L281" s="11">
        <v>3600</v>
      </c>
      <c r="M281" s="16">
        <v>1065</v>
      </c>
      <c r="N281" s="11" t="s">
        <v>9</v>
      </c>
      <c r="O281" s="16">
        <f>39.6*M281</f>
        <v>42174</v>
      </c>
    </row>
    <row r="282" spans="1:15" ht="26.4" x14ac:dyDescent="0.25">
      <c r="A282" s="11">
        <v>240</v>
      </c>
      <c r="B282" s="11" t="s">
        <v>443</v>
      </c>
      <c r="C282" s="11" t="s">
        <v>7</v>
      </c>
      <c r="D282" s="11" t="s">
        <v>539</v>
      </c>
      <c r="E282" s="11">
        <v>41</v>
      </c>
      <c r="F282" s="11">
        <v>1111</v>
      </c>
      <c r="G282" s="11">
        <v>63200</v>
      </c>
      <c r="H282" s="11" t="s">
        <v>9</v>
      </c>
      <c r="I282" s="11">
        <v>63200</v>
      </c>
      <c r="J282" s="11" t="s">
        <v>161</v>
      </c>
      <c r="K282" s="11" t="s">
        <v>10</v>
      </c>
      <c r="L282" s="11">
        <v>1946</v>
      </c>
      <c r="M282" s="16">
        <v>214</v>
      </c>
      <c r="N282" s="11" t="s">
        <v>9</v>
      </c>
      <c r="O282" s="16">
        <f t="shared" ref="O282:O290" si="25">0.48*M282</f>
        <v>102.72</v>
      </c>
    </row>
    <row r="283" spans="1:15" ht="26.4" x14ac:dyDescent="0.25">
      <c r="A283" s="11">
        <v>241</v>
      </c>
      <c r="B283" s="11" t="s">
        <v>443</v>
      </c>
      <c r="C283" s="11" t="s">
        <v>7</v>
      </c>
      <c r="D283" s="11" t="s">
        <v>539</v>
      </c>
      <c r="E283" s="11">
        <v>35</v>
      </c>
      <c r="F283" s="11">
        <v>902</v>
      </c>
      <c r="G283" s="11">
        <v>62947</v>
      </c>
      <c r="H283" s="11" t="s">
        <v>9</v>
      </c>
      <c r="I283" s="11">
        <v>62947</v>
      </c>
      <c r="J283" s="11" t="s">
        <v>161</v>
      </c>
      <c r="K283" s="11" t="s">
        <v>10</v>
      </c>
      <c r="L283" s="11">
        <v>2586</v>
      </c>
      <c r="M283" s="16">
        <v>227</v>
      </c>
      <c r="N283" s="11" t="s">
        <v>9</v>
      </c>
      <c r="O283" s="16">
        <f t="shared" si="25"/>
        <v>108.96</v>
      </c>
    </row>
    <row r="284" spans="1:15" ht="26.4" x14ac:dyDescent="0.25">
      <c r="A284" s="11">
        <v>242</v>
      </c>
      <c r="B284" s="11" t="s">
        <v>443</v>
      </c>
      <c r="C284" s="11" t="s">
        <v>7</v>
      </c>
      <c r="D284" s="11" t="s">
        <v>539</v>
      </c>
      <c r="E284" s="11">
        <v>32</v>
      </c>
      <c r="F284" s="11">
        <v>862</v>
      </c>
      <c r="G284" s="11">
        <v>63434</v>
      </c>
      <c r="H284" s="11" t="s">
        <v>9</v>
      </c>
      <c r="I284" s="11">
        <v>63434</v>
      </c>
      <c r="J284" s="11" t="s">
        <v>161</v>
      </c>
      <c r="K284" s="11" t="s">
        <v>10</v>
      </c>
      <c r="L284" s="11">
        <v>1767</v>
      </c>
      <c r="M284" s="16">
        <v>10</v>
      </c>
      <c r="N284" s="11" t="s">
        <v>9</v>
      </c>
      <c r="O284" s="16">
        <f t="shared" si="25"/>
        <v>4.8</v>
      </c>
    </row>
    <row r="285" spans="1:15" ht="30.75" customHeight="1" x14ac:dyDescent="0.25">
      <c r="A285" s="32">
        <v>243</v>
      </c>
      <c r="B285" s="32" t="s">
        <v>443</v>
      </c>
      <c r="C285" s="32" t="s">
        <v>7</v>
      </c>
      <c r="D285" s="32" t="s">
        <v>539</v>
      </c>
      <c r="E285" s="35"/>
      <c r="F285" s="32">
        <v>862</v>
      </c>
      <c r="G285" s="32">
        <v>63434</v>
      </c>
      <c r="H285" s="32" t="s">
        <v>9</v>
      </c>
      <c r="I285" s="32">
        <v>63434</v>
      </c>
      <c r="J285" s="32" t="s">
        <v>161</v>
      </c>
      <c r="K285" s="11" t="s">
        <v>10</v>
      </c>
      <c r="L285" s="32">
        <v>1767</v>
      </c>
      <c r="M285" s="16">
        <v>34</v>
      </c>
      <c r="N285" s="32" t="s">
        <v>9</v>
      </c>
      <c r="O285" s="16">
        <f t="shared" si="25"/>
        <v>16.32</v>
      </c>
    </row>
    <row r="286" spans="1:15" ht="21" customHeight="1" x14ac:dyDescent="0.25">
      <c r="A286" s="32"/>
      <c r="B286" s="32"/>
      <c r="C286" s="32"/>
      <c r="D286" s="32"/>
      <c r="E286" s="35"/>
      <c r="F286" s="32"/>
      <c r="G286" s="32"/>
      <c r="H286" s="32"/>
      <c r="I286" s="32"/>
      <c r="J286" s="32"/>
      <c r="K286" s="11" t="s">
        <v>117</v>
      </c>
      <c r="L286" s="32"/>
      <c r="M286" s="16">
        <v>66</v>
      </c>
      <c r="N286" s="32"/>
      <c r="O286" s="20">
        <f>5.28*M286</f>
        <v>348.48</v>
      </c>
    </row>
    <row r="287" spans="1:15" ht="24" customHeight="1" x14ac:dyDescent="0.25">
      <c r="A287" s="32"/>
      <c r="B287" s="32"/>
      <c r="C287" s="32"/>
      <c r="D287" s="32"/>
      <c r="E287" s="35"/>
      <c r="F287" s="32"/>
      <c r="G287" s="32"/>
      <c r="H287" s="32"/>
      <c r="I287" s="32"/>
      <c r="J287" s="32"/>
      <c r="K287" s="11" t="s">
        <v>10</v>
      </c>
      <c r="L287" s="32"/>
      <c r="M287" s="16">
        <v>101</v>
      </c>
      <c r="N287" s="32"/>
      <c r="O287" s="16">
        <f t="shared" si="25"/>
        <v>48.48</v>
      </c>
    </row>
    <row r="288" spans="1:15" ht="22.5" customHeight="1" x14ac:dyDescent="0.25">
      <c r="A288" s="32">
        <v>244</v>
      </c>
      <c r="B288" s="32" t="s">
        <v>443</v>
      </c>
      <c r="C288" s="32" t="s">
        <v>7</v>
      </c>
      <c r="D288" s="32" t="s">
        <v>539</v>
      </c>
      <c r="E288" s="32" t="s">
        <v>9</v>
      </c>
      <c r="F288" s="32" t="s">
        <v>9</v>
      </c>
      <c r="G288" s="32">
        <v>63452</v>
      </c>
      <c r="H288" s="32" t="s">
        <v>9</v>
      </c>
      <c r="I288" s="32">
        <v>63452</v>
      </c>
      <c r="J288" s="32" t="s">
        <v>161</v>
      </c>
      <c r="K288" s="11" t="s">
        <v>10</v>
      </c>
      <c r="L288" s="32">
        <v>2550</v>
      </c>
      <c r="M288" s="16">
        <v>44</v>
      </c>
      <c r="N288" s="32" t="s">
        <v>9</v>
      </c>
      <c r="O288" s="16">
        <f t="shared" si="25"/>
        <v>21.119999999999997</v>
      </c>
    </row>
    <row r="289" spans="1:15" ht="24.75" customHeight="1" x14ac:dyDescent="0.25">
      <c r="A289" s="32"/>
      <c r="B289" s="32"/>
      <c r="C289" s="32"/>
      <c r="D289" s="32"/>
      <c r="E289" s="32"/>
      <c r="F289" s="32"/>
      <c r="G289" s="32"/>
      <c r="H289" s="32"/>
      <c r="I289" s="32"/>
      <c r="J289" s="32"/>
      <c r="K289" s="11" t="s">
        <v>117</v>
      </c>
      <c r="L289" s="32"/>
      <c r="M289" s="16">
        <v>43</v>
      </c>
      <c r="N289" s="32"/>
      <c r="O289" s="20">
        <f>5.28*M289</f>
        <v>227.04000000000002</v>
      </c>
    </row>
    <row r="290" spans="1:15" ht="21" customHeight="1" x14ac:dyDescent="0.25">
      <c r="A290" s="32"/>
      <c r="B290" s="32"/>
      <c r="C290" s="32"/>
      <c r="D290" s="32"/>
      <c r="E290" s="32"/>
      <c r="F290" s="32"/>
      <c r="G290" s="32"/>
      <c r="H290" s="32"/>
      <c r="I290" s="32"/>
      <c r="J290" s="32"/>
      <c r="K290" s="11" t="s">
        <v>10</v>
      </c>
      <c r="L290" s="32"/>
      <c r="M290" s="16">
        <v>46</v>
      </c>
      <c r="N290" s="32"/>
      <c r="O290" s="16">
        <f t="shared" si="25"/>
        <v>22.08</v>
      </c>
    </row>
    <row r="291" spans="1:15" ht="26.4" x14ac:dyDescent="0.25">
      <c r="A291" s="11">
        <v>245</v>
      </c>
      <c r="B291" s="11" t="s">
        <v>443</v>
      </c>
      <c r="C291" s="11" t="s">
        <v>7</v>
      </c>
      <c r="D291" s="11" t="s">
        <v>539</v>
      </c>
      <c r="E291" s="11">
        <v>24</v>
      </c>
      <c r="F291" s="11">
        <v>622</v>
      </c>
      <c r="G291" s="11">
        <v>62121</v>
      </c>
      <c r="H291" s="11" t="s">
        <v>9</v>
      </c>
      <c r="I291" s="11">
        <v>62121</v>
      </c>
      <c r="J291" s="11" t="s">
        <v>161</v>
      </c>
      <c r="K291" s="11" t="s">
        <v>10</v>
      </c>
      <c r="L291" s="11">
        <v>1108</v>
      </c>
      <c r="M291" s="16">
        <v>181</v>
      </c>
      <c r="N291" s="11" t="s">
        <v>9</v>
      </c>
      <c r="O291" s="16">
        <f t="shared" ref="O291:O296" si="26">0.48*M291</f>
        <v>86.88</v>
      </c>
    </row>
    <row r="292" spans="1:15" ht="29.25" customHeight="1" x14ac:dyDescent="0.25">
      <c r="A292" s="11">
        <v>246</v>
      </c>
      <c r="B292" s="11" t="s">
        <v>443</v>
      </c>
      <c r="C292" s="11" t="s">
        <v>7</v>
      </c>
      <c r="D292" s="11" t="s">
        <v>539</v>
      </c>
      <c r="E292" s="11">
        <v>24</v>
      </c>
      <c r="F292" s="11">
        <v>618</v>
      </c>
      <c r="G292" s="11">
        <v>62033</v>
      </c>
      <c r="H292" s="11" t="s">
        <v>9</v>
      </c>
      <c r="I292" s="11">
        <v>62033</v>
      </c>
      <c r="J292" s="11" t="s">
        <v>161</v>
      </c>
      <c r="K292" s="11" t="s">
        <v>10</v>
      </c>
      <c r="L292" s="11">
        <v>1894</v>
      </c>
      <c r="M292" s="16">
        <v>119</v>
      </c>
      <c r="N292" s="11" t="s">
        <v>9</v>
      </c>
      <c r="O292" s="16">
        <f t="shared" si="26"/>
        <v>57.12</v>
      </c>
    </row>
    <row r="293" spans="1:15" ht="29.25" customHeight="1" x14ac:dyDescent="0.25">
      <c r="A293" s="11">
        <v>247</v>
      </c>
      <c r="B293" s="11" t="s">
        <v>443</v>
      </c>
      <c r="C293" s="11" t="s">
        <v>7</v>
      </c>
      <c r="D293" s="11" t="s">
        <v>539</v>
      </c>
      <c r="E293" s="11">
        <v>24</v>
      </c>
      <c r="F293" s="11">
        <v>624</v>
      </c>
      <c r="G293" s="11">
        <v>62132</v>
      </c>
      <c r="H293" s="11" t="s">
        <v>9</v>
      </c>
      <c r="I293" s="11">
        <v>62132</v>
      </c>
      <c r="J293" s="11" t="s">
        <v>161</v>
      </c>
      <c r="K293" s="11" t="s">
        <v>10</v>
      </c>
      <c r="L293" s="11">
        <v>592</v>
      </c>
      <c r="M293" s="16">
        <v>138</v>
      </c>
      <c r="N293" s="11" t="s">
        <v>9</v>
      </c>
      <c r="O293" s="16">
        <f t="shared" si="26"/>
        <v>66.239999999999995</v>
      </c>
    </row>
    <row r="294" spans="1:15" ht="26.4" x14ac:dyDescent="0.25">
      <c r="A294" s="11">
        <v>248</v>
      </c>
      <c r="B294" s="11" t="s">
        <v>443</v>
      </c>
      <c r="C294" s="11" t="s">
        <v>7</v>
      </c>
      <c r="D294" s="11" t="s">
        <v>539</v>
      </c>
      <c r="E294" s="11">
        <v>14</v>
      </c>
      <c r="F294" s="11">
        <v>403</v>
      </c>
      <c r="G294" s="11">
        <v>63474</v>
      </c>
      <c r="H294" s="11" t="s">
        <v>9</v>
      </c>
      <c r="I294" s="11">
        <v>63474</v>
      </c>
      <c r="J294" s="11" t="s">
        <v>161</v>
      </c>
      <c r="K294" s="11" t="s">
        <v>10</v>
      </c>
      <c r="L294" s="11">
        <v>3500</v>
      </c>
      <c r="M294" s="16">
        <v>437</v>
      </c>
      <c r="N294" s="11" t="s">
        <v>9</v>
      </c>
      <c r="O294" s="16">
        <f t="shared" si="26"/>
        <v>209.76</v>
      </c>
    </row>
    <row r="295" spans="1:15" ht="26.4" x14ac:dyDescent="0.25">
      <c r="A295" s="11">
        <v>249</v>
      </c>
      <c r="B295" s="11" t="s">
        <v>443</v>
      </c>
      <c r="C295" s="11" t="s">
        <v>7</v>
      </c>
      <c r="D295" s="11" t="s">
        <v>539</v>
      </c>
      <c r="E295" s="11" t="s">
        <v>9</v>
      </c>
      <c r="F295" s="11" t="s">
        <v>9</v>
      </c>
      <c r="G295" s="11">
        <v>63409</v>
      </c>
      <c r="H295" s="11" t="s">
        <v>9</v>
      </c>
      <c r="I295" s="11">
        <v>63409</v>
      </c>
      <c r="J295" s="11" t="s">
        <v>161</v>
      </c>
      <c r="K295" s="11" t="s">
        <v>10</v>
      </c>
      <c r="L295" s="11">
        <v>1194</v>
      </c>
      <c r="M295" s="16">
        <v>14</v>
      </c>
      <c r="N295" s="11" t="s">
        <v>9</v>
      </c>
      <c r="O295" s="16">
        <f t="shared" si="26"/>
        <v>6.72</v>
      </c>
    </row>
    <row r="296" spans="1:15" ht="27" customHeight="1" x14ac:dyDescent="0.25">
      <c r="A296" s="11">
        <v>250</v>
      </c>
      <c r="B296" s="11" t="s">
        <v>443</v>
      </c>
      <c r="C296" s="11" t="s">
        <v>7</v>
      </c>
      <c r="D296" s="11" t="s">
        <v>539</v>
      </c>
      <c r="E296" s="11" t="s">
        <v>9</v>
      </c>
      <c r="F296" s="11" t="s">
        <v>9</v>
      </c>
      <c r="G296" s="11">
        <v>63409</v>
      </c>
      <c r="H296" s="11" t="s">
        <v>9</v>
      </c>
      <c r="I296" s="11">
        <v>63409</v>
      </c>
      <c r="J296" s="11" t="s">
        <v>161</v>
      </c>
      <c r="K296" s="11" t="s">
        <v>10</v>
      </c>
      <c r="L296" s="11">
        <v>1194</v>
      </c>
      <c r="M296" s="16">
        <v>9</v>
      </c>
      <c r="N296" s="11" t="s">
        <v>9</v>
      </c>
      <c r="O296" s="16">
        <f t="shared" si="26"/>
        <v>4.32</v>
      </c>
    </row>
    <row r="297" spans="1:15" ht="27.75" customHeight="1" x14ac:dyDescent="0.25">
      <c r="A297" s="11">
        <v>251</v>
      </c>
      <c r="B297" s="11" t="s">
        <v>443</v>
      </c>
      <c r="C297" s="11" t="s">
        <v>7</v>
      </c>
      <c r="D297" s="11" t="s">
        <v>538</v>
      </c>
      <c r="E297" s="11" t="s">
        <v>9</v>
      </c>
      <c r="F297" s="11" t="s">
        <v>9</v>
      </c>
      <c r="G297" s="11">
        <v>63408</v>
      </c>
      <c r="H297" s="11" t="s">
        <v>9</v>
      </c>
      <c r="I297" s="11">
        <v>63408</v>
      </c>
      <c r="J297" s="11" t="s">
        <v>31</v>
      </c>
      <c r="K297" s="11" t="s">
        <v>10</v>
      </c>
      <c r="L297" s="11">
        <v>14500</v>
      </c>
      <c r="M297" s="16">
        <v>512</v>
      </c>
      <c r="N297" s="11" t="s">
        <v>9</v>
      </c>
      <c r="O297" s="16">
        <f t="shared" ref="O297:O303" si="27">5.28*M297</f>
        <v>2703.36</v>
      </c>
    </row>
    <row r="298" spans="1:15" ht="26.25" customHeight="1" x14ac:dyDescent="0.25">
      <c r="A298" s="11">
        <v>252</v>
      </c>
      <c r="B298" s="11" t="s">
        <v>443</v>
      </c>
      <c r="C298" s="11" t="s">
        <v>7</v>
      </c>
      <c r="D298" s="11" t="s">
        <v>539</v>
      </c>
      <c r="E298" s="11" t="s">
        <v>9</v>
      </c>
      <c r="F298" s="11">
        <v>619</v>
      </c>
      <c r="G298" s="11">
        <v>62079</v>
      </c>
      <c r="H298" s="11" t="s">
        <v>9</v>
      </c>
      <c r="I298" s="11">
        <v>62079</v>
      </c>
      <c r="J298" s="11" t="s">
        <v>31</v>
      </c>
      <c r="K298" s="11" t="s">
        <v>10</v>
      </c>
      <c r="L298" s="11">
        <v>316</v>
      </c>
      <c r="M298" s="16">
        <v>55</v>
      </c>
      <c r="N298" s="11" t="s">
        <v>9</v>
      </c>
      <c r="O298" s="16">
        <f t="shared" si="27"/>
        <v>290.40000000000003</v>
      </c>
    </row>
    <row r="299" spans="1:15" ht="23.25" customHeight="1" x14ac:dyDescent="0.25">
      <c r="A299" s="11">
        <v>253</v>
      </c>
      <c r="B299" s="11" t="s">
        <v>443</v>
      </c>
      <c r="C299" s="11" t="s">
        <v>7</v>
      </c>
      <c r="D299" s="11" t="s">
        <v>538</v>
      </c>
      <c r="E299" s="11">
        <v>49</v>
      </c>
      <c r="F299" s="11" t="s">
        <v>281</v>
      </c>
      <c r="G299" s="11">
        <v>63107</v>
      </c>
      <c r="H299" s="11" t="s">
        <v>9</v>
      </c>
      <c r="I299" s="11">
        <v>63107</v>
      </c>
      <c r="J299" s="11" t="s">
        <v>31</v>
      </c>
      <c r="K299" s="11" t="s">
        <v>10</v>
      </c>
      <c r="L299" s="11">
        <v>15161</v>
      </c>
      <c r="M299" s="16">
        <v>3330</v>
      </c>
      <c r="N299" s="11" t="s">
        <v>9</v>
      </c>
      <c r="O299" s="16">
        <f t="shared" si="27"/>
        <v>17582.400000000001</v>
      </c>
    </row>
    <row r="300" spans="1:15" ht="28.5" customHeight="1" x14ac:dyDescent="0.25">
      <c r="A300" s="11">
        <v>254</v>
      </c>
      <c r="B300" s="11" t="s">
        <v>443</v>
      </c>
      <c r="C300" s="11" t="s">
        <v>7</v>
      </c>
      <c r="D300" s="11" t="s">
        <v>538</v>
      </c>
      <c r="E300" s="11">
        <v>49</v>
      </c>
      <c r="F300" s="11" t="s">
        <v>282</v>
      </c>
      <c r="G300" s="11">
        <v>63116</v>
      </c>
      <c r="H300" s="11" t="s">
        <v>9</v>
      </c>
      <c r="I300" s="11">
        <v>63116</v>
      </c>
      <c r="J300" s="11" t="s">
        <v>31</v>
      </c>
      <c r="K300" s="11" t="s">
        <v>10</v>
      </c>
      <c r="L300" s="11">
        <v>11658</v>
      </c>
      <c r="M300" s="16">
        <v>2938</v>
      </c>
      <c r="N300" s="11" t="s">
        <v>9</v>
      </c>
      <c r="O300" s="16">
        <f t="shared" si="27"/>
        <v>15512.640000000001</v>
      </c>
    </row>
    <row r="301" spans="1:15" ht="29.25" customHeight="1" x14ac:dyDescent="0.25">
      <c r="A301" s="11">
        <v>255</v>
      </c>
      <c r="B301" s="11" t="s">
        <v>443</v>
      </c>
      <c r="C301" s="11" t="s">
        <v>7</v>
      </c>
      <c r="D301" s="11" t="s">
        <v>538</v>
      </c>
      <c r="E301" s="11">
        <v>42</v>
      </c>
      <c r="F301" s="11" t="s">
        <v>283</v>
      </c>
      <c r="G301" s="11">
        <v>63824</v>
      </c>
      <c r="H301" s="11" t="s">
        <v>9</v>
      </c>
      <c r="I301" s="11">
        <v>63824</v>
      </c>
      <c r="J301" s="11" t="s">
        <v>31</v>
      </c>
      <c r="K301" s="11" t="s">
        <v>10</v>
      </c>
      <c r="L301" s="11">
        <v>56390</v>
      </c>
      <c r="M301" s="16">
        <v>5693</v>
      </c>
      <c r="N301" s="11" t="s">
        <v>9</v>
      </c>
      <c r="O301" s="16">
        <f t="shared" si="27"/>
        <v>30059.040000000001</v>
      </c>
    </row>
    <row r="302" spans="1:15" ht="24.75" customHeight="1" x14ac:dyDescent="0.25">
      <c r="A302" s="11">
        <v>256</v>
      </c>
      <c r="B302" s="11" t="s">
        <v>443</v>
      </c>
      <c r="C302" s="11" t="s">
        <v>7</v>
      </c>
      <c r="D302" s="11" t="s">
        <v>538</v>
      </c>
      <c r="E302" s="11">
        <v>42</v>
      </c>
      <c r="F302" s="11" t="s">
        <v>283</v>
      </c>
      <c r="G302" s="11">
        <v>63824</v>
      </c>
      <c r="H302" s="11" t="s">
        <v>9</v>
      </c>
      <c r="I302" s="11">
        <v>63824</v>
      </c>
      <c r="J302" s="11" t="s">
        <v>31</v>
      </c>
      <c r="K302" s="11" t="s">
        <v>10</v>
      </c>
      <c r="L302" s="11">
        <v>56390</v>
      </c>
      <c r="M302" s="16">
        <v>10</v>
      </c>
      <c r="N302" s="11" t="s">
        <v>9</v>
      </c>
      <c r="O302" s="16">
        <f t="shared" si="27"/>
        <v>52.800000000000004</v>
      </c>
    </row>
    <row r="303" spans="1:15" ht="28.5" customHeight="1" x14ac:dyDescent="0.25">
      <c r="A303" s="11">
        <v>257</v>
      </c>
      <c r="B303" s="11" t="s">
        <v>443</v>
      </c>
      <c r="C303" s="11" t="s">
        <v>7</v>
      </c>
      <c r="D303" s="11" t="s">
        <v>538</v>
      </c>
      <c r="E303" s="11">
        <v>41</v>
      </c>
      <c r="F303" s="11" t="s">
        <v>284</v>
      </c>
      <c r="G303" s="11">
        <v>63214</v>
      </c>
      <c r="H303" s="11" t="s">
        <v>9</v>
      </c>
      <c r="I303" s="11">
        <v>63214</v>
      </c>
      <c r="J303" s="11" t="s">
        <v>31</v>
      </c>
      <c r="K303" s="11" t="s">
        <v>10</v>
      </c>
      <c r="L303" s="11">
        <v>5000</v>
      </c>
      <c r="M303" s="16">
        <v>39</v>
      </c>
      <c r="N303" s="11" t="s">
        <v>9</v>
      </c>
      <c r="O303" s="16">
        <f t="shared" si="27"/>
        <v>205.92000000000002</v>
      </c>
    </row>
    <row r="304" spans="1:15" ht="30" customHeight="1" x14ac:dyDescent="0.25">
      <c r="A304" s="11">
        <v>258</v>
      </c>
      <c r="B304" s="11" t="s">
        <v>443</v>
      </c>
      <c r="C304" s="11" t="s">
        <v>7</v>
      </c>
      <c r="D304" s="11" t="s">
        <v>539</v>
      </c>
      <c r="E304" s="12"/>
      <c r="F304" s="11">
        <v>1112</v>
      </c>
      <c r="G304" s="11">
        <v>63201</v>
      </c>
      <c r="H304" s="11" t="s">
        <v>9</v>
      </c>
      <c r="I304" s="11">
        <v>63201</v>
      </c>
      <c r="J304" s="11" t="s">
        <v>43</v>
      </c>
      <c r="K304" s="11" t="s">
        <v>10</v>
      </c>
      <c r="L304" s="11">
        <v>97287</v>
      </c>
      <c r="M304" s="16">
        <v>4665</v>
      </c>
      <c r="N304" s="11" t="s">
        <v>9</v>
      </c>
      <c r="O304" s="16">
        <f>4.8*M304</f>
        <v>22392</v>
      </c>
    </row>
    <row r="305" spans="1:15" ht="24" customHeight="1" x14ac:dyDescent="0.25">
      <c r="A305" s="11">
        <v>259</v>
      </c>
      <c r="B305" s="11" t="s">
        <v>443</v>
      </c>
      <c r="C305" s="11" t="s">
        <v>7</v>
      </c>
      <c r="D305" s="11" t="s">
        <v>538</v>
      </c>
      <c r="E305" s="11">
        <v>41</v>
      </c>
      <c r="F305" s="11" t="s">
        <v>285</v>
      </c>
      <c r="G305" s="11">
        <v>63954</v>
      </c>
      <c r="H305" s="11" t="s">
        <v>9</v>
      </c>
      <c r="I305" s="11">
        <v>63954</v>
      </c>
      <c r="J305" s="11" t="s">
        <v>31</v>
      </c>
      <c r="K305" s="11" t="s">
        <v>10</v>
      </c>
      <c r="L305" s="11">
        <v>23117</v>
      </c>
      <c r="M305" s="16">
        <v>4577</v>
      </c>
      <c r="N305" s="11" t="s">
        <v>9</v>
      </c>
      <c r="O305" s="16">
        <f t="shared" ref="O305:O309" si="28">5.28*M305</f>
        <v>24166.560000000001</v>
      </c>
    </row>
    <row r="306" spans="1:15" ht="16.5" customHeight="1" x14ac:dyDescent="0.25">
      <c r="A306" s="11">
        <v>260</v>
      </c>
      <c r="B306" s="11" t="s">
        <v>443</v>
      </c>
      <c r="C306" s="11" t="s">
        <v>7</v>
      </c>
      <c r="D306" s="11" t="s">
        <v>538</v>
      </c>
      <c r="E306" s="11">
        <v>41</v>
      </c>
      <c r="F306" s="11" t="s">
        <v>285</v>
      </c>
      <c r="G306" s="11">
        <v>63954</v>
      </c>
      <c r="H306" s="11" t="s">
        <v>9</v>
      </c>
      <c r="I306" s="11">
        <v>63954</v>
      </c>
      <c r="J306" s="11" t="s">
        <v>31</v>
      </c>
      <c r="K306" s="11" t="s">
        <v>10</v>
      </c>
      <c r="L306" s="11">
        <v>23117</v>
      </c>
      <c r="M306" s="16">
        <v>1</v>
      </c>
      <c r="N306" s="11" t="s">
        <v>9</v>
      </c>
      <c r="O306" s="16">
        <f t="shared" si="28"/>
        <v>5.28</v>
      </c>
    </row>
    <row r="307" spans="1:15" ht="21.75" customHeight="1" x14ac:dyDescent="0.25">
      <c r="A307" s="11">
        <v>261</v>
      </c>
      <c r="B307" s="11" t="s">
        <v>443</v>
      </c>
      <c r="C307" s="11" t="s">
        <v>7</v>
      </c>
      <c r="D307" s="11" t="s">
        <v>538</v>
      </c>
      <c r="E307" s="11">
        <v>41</v>
      </c>
      <c r="F307" s="11" t="s">
        <v>285</v>
      </c>
      <c r="G307" s="11">
        <v>63954</v>
      </c>
      <c r="H307" s="11" t="s">
        <v>9</v>
      </c>
      <c r="I307" s="11">
        <v>63954</v>
      </c>
      <c r="J307" s="11" t="s">
        <v>31</v>
      </c>
      <c r="K307" s="11" t="s">
        <v>10</v>
      </c>
      <c r="L307" s="11">
        <v>23117</v>
      </c>
      <c r="M307" s="16">
        <v>2</v>
      </c>
      <c r="N307" s="11" t="s">
        <v>9</v>
      </c>
      <c r="O307" s="16">
        <f t="shared" si="28"/>
        <v>10.56</v>
      </c>
    </row>
    <row r="308" spans="1:15" ht="17.25" customHeight="1" x14ac:dyDescent="0.25">
      <c r="A308" s="11">
        <v>262</v>
      </c>
      <c r="B308" s="11" t="s">
        <v>443</v>
      </c>
      <c r="C308" s="11" t="s">
        <v>7</v>
      </c>
      <c r="D308" s="11" t="s">
        <v>538</v>
      </c>
      <c r="E308" s="11">
        <v>38</v>
      </c>
      <c r="F308" s="11" t="s">
        <v>286</v>
      </c>
      <c r="G308" s="11">
        <v>63982</v>
      </c>
      <c r="H308" s="11" t="s">
        <v>9</v>
      </c>
      <c r="I308" s="11">
        <v>63982</v>
      </c>
      <c r="J308" s="11" t="s">
        <v>31</v>
      </c>
      <c r="K308" s="11" t="s">
        <v>10</v>
      </c>
      <c r="L308" s="11">
        <v>1884</v>
      </c>
      <c r="M308" s="16">
        <v>398</v>
      </c>
      <c r="N308" s="11" t="s">
        <v>9</v>
      </c>
      <c r="O308" s="16">
        <f t="shared" si="28"/>
        <v>2101.44</v>
      </c>
    </row>
    <row r="309" spans="1:15" ht="22.5" customHeight="1" x14ac:dyDescent="0.25">
      <c r="A309" s="11">
        <v>263</v>
      </c>
      <c r="B309" s="11" t="s">
        <v>443</v>
      </c>
      <c r="C309" s="11" t="s">
        <v>7</v>
      </c>
      <c r="D309" s="11" t="s">
        <v>538</v>
      </c>
      <c r="E309" s="11">
        <v>35</v>
      </c>
      <c r="F309" s="11" t="s">
        <v>287</v>
      </c>
      <c r="G309" s="11">
        <v>62934</v>
      </c>
      <c r="H309" s="11" t="s">
        <v>9</v>
      </c>
      <c r="I309" s="11">
        <v>62934</v>
      </c>
      <c r="J309" s="11" t="s">
        <v>31</v>
      </c>
      <c r="K309" s="11" t="s">
        <v>10</v>
      </c>
      <c r="L309" s="11">
        <v>3037</v>
      </c>
      <c r="M309" s="16">
        <v>21</v>
      </c>
      <c r="N309" s="11" t="s">
        <v>9</v>
      </c>
      <c r="O309" s="16">
        <f t="shared" si="28"/>
        <v>110.88000000000001</v>
      </c>
    </row>
    <row r="310" spans="1:15" ht="26.4" x14ac:dyDescent="0.25">
      <c r="A310" s="11">
        <v>264</v>
      </c>
      <c r="B310" s="11" t="s">
        <v>443</v>
      </c>
      <c r="C310" s="11" t="s">
        <v>7</v>
      </c>
      <c r="D310" s="11" t="s">
        <v>538</v>
      </c>
      <c r="E310" s="11" t="s">
        <v>9</v>
      </c>
      <c r="F310" s="11" t="s">
        <v>9</v>
      </c>
      <c r="G310" s="11">
        <v>62928</v>
      </c>
      <c r="H310" s="11" t="s">
        <v>9</v>
      </c>
      <c r="I310" s="11">
        <v>62928</v>
      </c>
      <c r="J310" s="11" t="s">
        <v>161</v>
      </c>
      <c r="K310" s="11" t="s">
        <v>10</v>
      </c>
      <c r="L310" s="11">
        <v>18573</v>
      </c>
      <c r="M310" s="16">
        <v>1211</v>
      </c>
      <c r="N310" s="11" t="s">
        <v>9</v>
      </c>
      <c r="O310" s="16">
        <f t="shared" ref="O310:O311" si="29">0.48*M310</f>
        <v>581.28</v>
      </c>
    </row>
    <row r="311" spans="1:15" ht="36" customHeight="1" x14ac:dyDescent="0.25">
      <c r="A311" s="11">
        <v>265</v>
      </c>
      <c r="B311" s="11" t="s">
        <v>443</v>
      </c>
      <c r="C311" s="11" t="s">
        <v>7</v>
      </c>
      <c r="D311" s="11" t="s">
        <v>538</v>
      </c>
      <c r="E311" s="11" t="s">
        <v>9</v>
      </c>
      <c r="F311" s="11" t="s">
        <v>9</v>
      </c>
      <c r="G311" s="11">
        <v>62928</v>
      </c>
      <c r="H311" s="11" t="s">
        <v>9</v>
      </c>
      <c r="I311" s="11">
        <v>62928</v>
      </c>
      <c r="J311" s="11" t="s">
        <v>161</v>
      </c>
      <c r="K311" s="11" t="s">
        <v>10</v>
      </c>
      <c r="L311" s="11">
        <v>18573</v>
      </c>
      <c r="M311" s="16">
        <v>5777</v>
      </c>
      <c r="N311" s="11" t="s">
        <v>9</v>
      </c>
      <c r="O311" s="16">
        <f t="shared" si="29"/>
        <v>2772.96</v>
      </c>
    </row>
    <row r="312" spans="1:15" ht="24" customHeight="1" x14ac:dyDescent="0.25">
      <c r="A312" s="32">
        <v>266</v>
      </c>
      <c r="B312" s="32" t="s">
        <v>443</v>
      </c>
      <c r="C312" s="32" t="s">
        <v>7</v>
      </c>
      <c r="D312" s="32" t="s">
        <v>538</v>
      </c>
      <c r="E312" s="32" t="s">
        <v>9</v>
      </c>
      <c r="F312" s="32" t="s">
        <v>9</v>
      </c>
      <c r="G312" s="32">
        <v>63341</v>
      </c>
      <c r="H312" s="32" t="s">
        <v>9</v>
      </c>
      <c r="I312" s="32">
        <v>63341</v>
      </c>
      <c r="J312" s="32" t="s">
        <v>31</v>
      </c>
      <c r="K312" s="11" t="s">
        <v>10</v>
      </c>
      <c r="L312" s="32">
        <v>5050</v>
      </c>
      <c r="M312" s="16">
        <v>818</v>
      </c>
      <c r="N312" s="32" t="s">
        <v>9</v>
      </c>
      <c r="O312" s="16">
        <f>5.28*M312</f>
        <v>4319.04</v>
      </c>
    </row>
    <row r="313" spans="1:15" ht="28.5" customHeight="1" x14ac:dyDescent="0.25">
      <c r="A313" s="32"/>
      <c r="B313" s="32"/>
      <c r="C313" s="32"/>
      <c r="D313" s="32"/>
      <c r="E313" s="32"/>
      <c r="F313" s="32"/>
      <c r="G313" s="32"/>
      <c r="H313" s="32"/>
      <c r="I313" s="32"/>
      <c r="J313" s="32"/>
      <c r="K313" s="11" t="s">
        <v>117</v>
      </c>
      <c r="L313" s="32"/>
      <c r="M313" s="16">
        <v>1990</v>
      </c>
      <c r="N313" s="32"/>
      <c r="O313" s="16">
        <f t="shared" ref="O313" si="30">39.6*M313</f>
        <v>78804</v>
      </c>
    </row>
    <row r="314" spans="1:15" ht="35.25" customHeight="1" x14ac:dyDescent="0.25">
      <c r="A314" s="11">
        <v>267</v>
      </c>
      <c r="B314" s="11" t="s">
        <v>443</v>
      </c>
      <c r="C314" s="11" t="s">
        <v>7</v>
      </c>
      <c r="D314" s="11" t="s">
        <v>539</v>
      </c>
      <c r="E314" s="11">
        <v>24</v>
      </c>
      <c r="F314" s="11">
        <v>624</v>
      </c>
      <c r="G314" s="11">
        <v>62120</v>
      </c>
      <c r="H314" s="11" t="s">
        <v>9</v>
      </c>
      <c r="I314" s="11">
        <v>62120</v>
      </c>
      <c r="J314" s="11" t="s">
        <v>31</v>
      </c>
      <c r="K314" s="11" t="s">
        <v>10</v>
      </c>
      <c r="L314" s="11">
        <v>990</v>
      </c>
      <c r="M314" s="16">
        <v>216</v>
      </c>
      <c r="N314" s="11" t="s">
        <v>9</v>
      </c>
      <c r="O314" s="16">
        <f t="shared" ref="O314:O315" si="31">5.28*M314</f>
        <v>1140.48</v>
      </c>
    </row>
    <row r="315" spans="1:15" ht="30.75" customHeight="1" x14ac:dyDescent="0.25">
      <c r="A315" s="11">
        <v>268</v>
      </c>
      <c r="B315" s="11" t="s">
        <v>443</v>
      </c>
      <c r="C315" s="11" t="s">
        <v>7</v>
      </c>
      <c r="D315" s="11" t="s">
        <v>539</v>
      </c>
      <c r="E315" s="11">
        <v>41</v>
      </c>
      <c r="F315" s="11" t="s">
        <v>288</v>
      </c>
      <c r="G315" s="11">
        <v>63949</v>
      </c>
      <c r="H315" s="11" t="s">
        <v>9</v>
      </c>
      <c r="I315" s="11">
        <v>63949</v>
      </c>
      <c r="J315" s="11" t="s">
        <v>31</v>
      </c>
      <c r="K315" s="11" t="s">
        <v>10</v>
      </c>
      <c r="L315" s="11">
        <v>22031</v>
      </c>
      <c r="M315" s="16">
        <v>28</v>
      </c>
      <c r="N315" s="11" t="s">
        <v>9</v>
      </c>
      <c r="O315" s="16">
        <f t="shared" si="31"/>
        <v>147.84</v>
      </c>
    </row>
    <row r="316" spans="1:15" ht="27.75" customHeight="1" x14ac:dyDescent="0.25">
      <c r="A316" s="11">
        <v>269</v>
      </c>
      <c r="B316" s="11" t="s">
        <v>443</v>
      </c>
      <c r="C316" s="11" t="s">
        <v>7</v>
      </c>
      <c r="D316" s="11" t="s">
        <v>539</v>
      </c>
      <c r="E316" s="11">
        <v>21</v>
      </c>
      <c r="F316" s="11" t="s">
        <v>9</v>
      </c>
      <c r="G316" s="11">
        <v>64077</v>
      </c>
      <c r="H316" s="11" t="s">
        <v>9</v>
      </c>
      <c r="I316" s="11">
        <v>64077</v>
      </c>
      <c r="J316" s="11" t="s">
        <v>547</v>
      </c>
      <c r="K316" s="11" t="s">
        <v>117</v>
      </c>
      <c r="L316" s="11">
        <v>3612</v>
      </c>
      <c r="M316" s="16">
        <v>2107</v>
      </c>
      <c r="N316" s="11" t="s">
        <v>9</v>
      </c>
      <c r="O316" s="16">
        <f t="shared" ref="O316:O317" si="32">39.6*M316</f>
        <v>83437.2</v>
      </c>
    </row>
    <row r="317" spans="1:15" ht="30.75" customHeight="1" x14ac:dyDescent="0.25">
      <c r="A317" s="11">
        <v>270</v>
      </c>
      <c r="B317" s="11" t="s">
        <v>443</v>
      </c>
      <c r="C317" s="11" t="s">
        <v>7</v>
      </c>
      <c r="D317" s="11" t="s">
        <v>539</v>
      </c>
      <c r="E317" s="11">
        <v>21</v>
      </c>
      <c r="F317" s="11" t="s">
        <v>9</v>
      </c>
      <c r="G317" s="11">
        <v>64081</v>
      </c>
      <c r="H317" s="11" t="s">
        <v>9</v>
      </c>
      <c r="I317" s="11">
        <v>64081</v>
      </c>
      <c r="J317" s="11" t="s">
        <v>547</v>
      </c>
      <c r="K317" s="11" t="s">
        <v>117</v>
      </c>
      <c r="L317" s="11">
        <v>7373</v>
      </c>
      <c r="M317" s="16">
        <v>76</v>
      </c>
      <c r="N317" s="11" t="s">
        <v>9</v>
      </c>
      <c r="O317" s="16">
        <f t="shared" si="32"/>
        <v>3009.6</v>
      </c>
    </row>
    <row r="318" spans="1:15" ht="26.4" x14ac:dyDescent="0.25">
      <c r="A318" s="11">
        <v>271</v>
      </c>
      <c r="B318" s="11" t="s">
        <v>443</v>
      </c>
      <c r="C318" s="11" t="s">
        <v>7</v>
      </c>
      <c r="D318" s="11" t="s">
        <v>539</v>
      </c>
      <c r="E318" s="11">
        <v>21</v>
      </c>
      <c r="F318" s="11">
        <v>565</v>
      </c>
      <c r="G318" s="11">
        <v>64085</v>
      </c>
      <c r="H318" s="11" t="s">
        <v>9</v>
      </c>
      <c r="I318" s="11">
        <v>64085</v>
      </c>
      <c r="J318" s="11" t="s">
        <v>161</v>
      </c>
      <c r="K318" s="11" t="s">
        <v>117</v>
      </c>
      <c r="L318" s="11">
        <v>3880</v>
      </c>
      <c r="M318" s="16">
        <v>55</v>
      </c>
      <c r="N318" s="11" t="s">
        <v>9</v>
      </c>
      <c r="O318" s="20">
        <f t="shared" ref="O318:O319" si="33">5.28*M318</f>
        <v>290.40000000000003</v>
      </c>
    </row>
    <row r="319" spans="1:15" ht="26.4" x14ac:dyDescent="0.25">
      <c r="A319" s="11">
        <v>272</v>
      </c>
      <c r="B319" s="11" t="s">
        <v>443</v>
      </c>
      <c r="C319" s="11" t="s">
        <v>7</v>
      </c>
      <c r="D319" s="11" t="s">
        <v>539</v>
      </c>
      <c r="E319" s="11">
        <v>21</v>
      </c>
      <c r="F319" s="11">
        <v>565</v>
      </c>
      <c r="G319" s="11">
        <v>64085</v>
      </c>
      <c r="H319" s="11" t="s">
        <v>9</v>
      </c>
      <c r="I319" s="11">
        <v>64085</v>
      </c>
      <c r="J319" s="11" t="s">
        <v>161</v>
      </c>
      <c r="K319" s="11" t="s">
        <v>117</v>
      </c>
      <c r="L319" s="11">
        <v>3880</v>
      </c>
      <c r="M319" s="16">
        <v>246</v>
      </c>
      <c r="N319" s="11" t="s">
        <v>9</v>
      </c>
      <c r="O319" s="20">
        <f t="shared" si="33"/>
        <v>1298.8800000000001</v>
      </c>
    </row>
    <row r="320" spans="1:15" ht="35.25" customHeight="1" x14ac:dyDescent="0.25">
      <c r="A320" s="11">
        <v>273</v>
      </c>
      <c r="B320" s="11" t="s">
        <v>443</v>
      </c>
      <c r="C320" s="11" t="s">
        <v>7</v>
      </c>
      <c r="D320" s="11" t="s">
        <v>539</v>
      </c>
      <c r="E320" s="11" t="s">
        <v>9</v>
      </c>
      <c r="F320" s="11" t="s">
        <v>9</v>
      </c>
      <c r="G320" s="11">
        <v>64081</v>
      </c>
      <c r="H320" s="11" t="s">
        <v>9</v>
      </c>
      <c r="I320" s="11">
        <v>64081</v>
      </c>
      <c r="J320" s="11" t="s">
        <v>547</v>
      </c>
      <c r="K320" s="11" t="s">
        <v>117</v>
      </c>
      <c r="L320" s="11">
        <v>7373</v>
      </c>
      <c r="M320" s="16">
        <v>386</v>
      </c>
      <c r="N320" s="11" t="s">
        <v>9</v>
      </c>
      <c r="O320" s="16">
        <f>39.6*M320</f>
        <v>15285.6</v>
      </c>
    </row>
    <row r="321" spans="1:17" ht="26.4" x14ac:dyDescent="0.25">
      <c r="A321" s="11">
        <v>274</v>
      </c>
      <c r="B321" s="11" t="s">
        <v>443</v>
      </c>
      <c r="C321" s="11" t="s">
        <v>7</v>
      </c>
      <c r="D321" s="11" t="s">
        <v>539</v>
      </c>
      <c r="E321" s="11" t="s">
        <v>9</v>
      </c>
      <c r="F321" s="11" t="s">
        <v>9</v>
      </c>
      <c r="G321" s="11">
        <v>64083</v>
      </c>
      <c r="H321" s="11" t="s">
        <v>9</v>
      </c>
      <c r="I321" s="11">
        <v>64083</v>
      </c>
      <c r="J321" s="11" t="s">
        <v>524</v>
      </c>
      <c r="K321" s="11" t="s">
        <v>117</v>
      </c>
      <c r="L321" s="11">
        <v>12627</v>
      </c>
      <c r="M321" s="16">
        <v>297</v>
      </c>
      <c r="N321" s="11" t="s">
        <v>9</v>
      </c>
      <c r="O321" s="16">
        <f>52.8*M321</f>
        <v>15681.599999999999</v>
      </c>
    </row>
    <row r="322" spans="1:17" ht="24.75" customHeight="1" x14ac:dyDescent="0.25">
      <c r="A322" s="11">
        <v>275</v>
      </c>
      <c r="B322" s="11" t="s">
        <v>443</v>
      </c>
      <c r="C322" s="11" t="s">
        <v>7</v>
      </c>
      <c r="D322" s="11" t="s">
        <v>539</v>
      </c>
      <c r="E322" s="11" t="s">
        <v>9</v>
      </c>
      <c r="F322" s="11" t="s">
        <v>9</v>
      </c>
      <c r="G322" s="11">
        <v>64084</v>
      </c>
      <c r="H322" s="11" t="s">
        <v>9</v>
      </c>
      <c r="I322" s="11">
        <v>64084</v>
      </c>
      <c r="J322" s="11" t="s">
        <v>547</v>
      </c>
      <c r="K322" s="11" t="s">
        <v>117</v>
      </c>
      <c r="L322" s="11">
        <v>22202</v>
      </c>
      <c r="M322" s="16">
        <v>4363</v>
      </c>
      <c r="N322" s="11" t="s">
        <v>9</v>
      </c>
      <c r="O322" s="16">
        <f>39.6*M322</f>
        <v>172774.80000000002</v>
      </c>
    </row>
    <row r="323" spans="1:17" ht="24.75" customHeight="1" x14ac:dyDescent="0.25">
      <c r="A323" s="32">
        <v>276</v>
      </c>
      <c r="B323" s="32" t="s">
        <v>443</v>
      </c>
      <c r="C323" s="32" t="s">
        <v>7</v>
      </c>
      <c r="D323" s="32" t="s">
        <v>539</v>
      </c>
      <c r="E323" s="32" t="s">
        <v>9</v>
      </c>
      <c r="F323" s="32" t="s">
        <v>9</v>
      </c>
      <c r="G323" s="32">
        <v>59965</v>
      </c>
      <c r="H323" s="32" t="s">
        <v>9</v>
      </c>
      <c r="I323" s="32">
        <v>59965</v>
      </c>
      <c r="J323" s="11" t="s">
        <v>289</v>
      </c>
      <c r="K323" s="11" t="s">
        <v>117</v>
      </c>
      <c r="L323" s="32">
        <v>12897</v>
      </c>
      <c r="M323" s="16">
        <v>863</v>
      </c>
      <c r="N323" s="32" t="s">
        <v>9</v>
      </c>
      <c r="O323" s="20">
        <f>26.4*M323</f>
        <v>22783.199999999997</v>
      </c>
    </row>
    <row r="324" spans="1:17" ht="27" customHeight="1" x14ac:dyDescent="0.25">
      <c r="A324" s="32"/>
      <c r="B324" s="32"/>
      <c r="C324" s="32"/>
      <c r="D324" s="32"/>
      <c r="E324" s="32"/>
      <c r="F324" s="32"/>
      <c r="G324" s="32"/>
      <c r="H324" s="32"/>
      <c r="I324" s="32"/>
      <c r="J324" s="11" t="s">
        <v>209</v>
      </c>
      <c r="K324" s="11" t="s">
        <v>117</v>
      </c>
      <c r="L324" s="32"/>
      <c r="M324" s="16">
        <v>1327</v>
      </c>
      <c r="N324" s="32"/>
      <c r="O324" s="16">
        <f>52.8*M324</f>
        <v>70065.599999999991</v>
      </c>
    </row>
    <row r="325" spans="1:17" ht="15.75" customHeight="1" x14ac:dyDescent="0.25">
      <c r="A325" s="32"/>
      <c r="B325" s="32"/>
      <c r="C325" s="32"/>
      <c r="D325" s="32"/>
      <c r="E325" s="32"/>
      <c r="F325" s="32"/>
      <c r="G325" s="32"/>
      <c r="H325" s="32"/>
      <c r="I325" s="32"/>
      <c r="J325" s="11" t="s">
        <v>209</v>
      </c>
      <c r="K325" s="11" t="s">
        <v>10</v>
      </c>
      <c r="L325" s="32"/>
      <c r="M325" s="16">
        <v>7</v>
      </c>
      <c r="N325" s="32"/>
      <c r="O325" s="20">
        <f>6.86*M325</f>
        <v>48.02</v>
      </c>
    </row>
    <row r="326" spans="1:17" ht="26.4" x14ac:dyDescent="0.25">
      <c r="A326" s="11">
        <v>277</v>
      </c>
      <c r="B326" s="11" t="s">
        <v>443</v>
      </c>
      <c r="C326" s="11" t="s">
        <v>7</v>
      </c>
      <c r="D326" s="11" t="s">
        <v>539</v>
      </c>
      <c r="E326" s="11">
        <v>20</v>
      </c>
      <c r="F326" s="11" t="s">
        <v>290</v>
      </c>
      <c r="G326" s="11">
        <v>63798</v>
      </c>
      <c r="H326" s="11" t="s">
        <v>9</v>
      </c>
      <c r="I326" s="11">
        <v>63798</v>
      </c>
      <c r="J326" s="11" t="s">
        <v>524</v>
      </c>
      <c r="K326" s="11" t="s">
        <v>117</v>
      </c>
      <c r="L326" s="11">
        <v>1912</v>
      </c>
      <c r="M326" s="16">
        <v>1841</v>
      </c>
      <c r="N326" s="11" t="s">
        <v>9</v>
      </c>
      <c r="O326" s="16">
        <f>52.8*M326</f>
        <v>97204.799999999988</v>
      </c>
    </row>
    <row r="327" spans="1:17" ht="26.25" customHeight="1" x14ac:dyDescent="0.25">
      <c r="A327" s="11">
        <v>278</v>
      </c>
      <c r="B327" s="11" t="s">
        <v>443</v>
      </c>
      <c r="C327" s="11" t="s">
        <v>7</v>
      </c>
      <c r="D327" s="11" t="s">
        <v>539</v>
      </c>
      <c r="E327" s="11">
        <v>16</v>
      </c>
      <c r="F327" s="11" t="s">
        <v>291</v>
      </c>
      <c r="G327" s="11">
        <v>63525</v>
      </c>
      <c r="H327" s="11" t="s">
        <v>9</v>
      </c>
      <c r="I327" s="11">
        <v>63525</v>
      </c>
      <c r="J327" s="11" t="s">
        <v>521</v>
      </c>
      <c r="K327" s="11" t="s">
        <v>10</v>
      </c>
      <c r="L327" s="11">
        <v>6297</v>
      </c>
      <c r="M327" s="16">
        <v>78</v>
      </c>
      <c r="N327" s="11" t="s">
        <v>9</v>
      </c>
      <c r="O327" s="16">
        <f t="shared" ref="O327:O328" si="34">4.8*M327</f>
        <v>374.4</v>
      </c>
    </row>
    <row r="328" spans="1:17" ht="27" customHeight="1" x14ac:dyDescent="0.25">
      <c r="A328" s="11">
        <v>279</v>
      </c>
      <c r="B328" s="11" t="s">
        <v>443</v>
      </c>
      <c r="C328" s="11" t="s">
        <v>7</v>
      </c>
      <c r="D328" s="11" t="s">
        <v>539</v>
      </c>
      <c r="E328" s="11">
        <v>19</v>
      </c>
      <c r="F328" s="11" t="s">
        <v>292</v>
      </c>
      <c r="G328" s="11">
        <v>64139</v>
      </c>
      <c r="H328" s="11" t="s">
        <v>9</v>
      </c>
      <c r="I328" s="11">
        <v>64139</v>
      </c>
      <c r="J328" s="11" t="s">
        <v>521</v>
      </c>
      <c r="K328" s="11" t="s">
        <v>10</v>
      </c>
      <c r="L328" s="11">
        <v>11300</v>
      </c>
      <c r="M328" s="16">
        <v>131</v>
      </c>
      <c r="N328" s="11" t="s">
        <v>9</v>
      </c>
      <c r="O328" s="16">
        <f t="shared" si="34"/>
        <v>628.79999999999995</v>
      </c>
    </row>
    <row r="329" spans="1:17" ht="26.4" x14ac:dyDescent="0.25">
      <c r="A329" s="11">
        <v>280</v>
      </c>
      <c r="B329" s="11" t="s">
        <v>443</v>
      </c>
      <c r="C329" s="11" t="s">
        <v>7</v>
      </c>
      <c r="D329" s="11" t="s">
        <v>539</v>
      </c>
      <c r="E329" s="11">
        <v>21</v>
      </c>
      <c r="F329" s="11">
        <v>565</v>
      </c>
      <c r="G329" s="11">
        <v>64085</v>
      </c>
      <c r="H329" s="11" t="s">
        <v>9</v>
      </c>
      <c r="I329" s="11">
        <v>64085</v>
      </c>
      <c r="J329" s="11" t="s">
        <v>161</v>
      </c>
      <c r="K329" s="11" t="s">
        <v>117</v>
      </c>
      <c r="L329" s="11">
        <v>3880</v>
      </c>
      <c r="M329" s="16">
        <v>114</v>
      </c>
      <c r="N329" s="11" t="s">
        <v>9</v>
      </c>
      <c r="O329" s="20">
        <f>5.28*M329</f>
        <v>601.92000000000007</v>
      </c>
    </row>
    <row r="330" spans="1:17" ht="18.75" customHeight="1" x14ac:dyDescent="0.25">
      <c r="A330" s="11">
        <v>281</v>
      </c>
      <c r="B330" s="11" t="s">
        <v>443</v>
      </c>
      <c r="C330" s="11" t="s">
        <v>7</v>
      </c>
      <c r="D330" s="11" t="s">
        <v>293</v>
      </c>
      <c r="E330" s="11" t="s">
        <v>9</v>
      </c>
      <c r="F330" s="11" t="s">
        <v>9</v>
      </c>
      <c r="G330" s="11">
        <v>52482</v>
      </c>
      <c r="H330" s="11" t="s">
        <v>9</v>
      </c>
      <c r="I330" s="11">
        <v>52482</v>
      </c>
      <c r="J330" s="11" t="s">
        <v>31</v>
      </c>
      <c r="K330" s="11" t="s">
        <v>117</v>
      </c>
      <c r="L330" s="11">
        <v>5125</v>
      </c>
      <c r="M330" s="16">
        <v>48</v>
      </c>
      <c r="N330" s="11">
        <f>-P331</f>
        <v>0</v>
      </c>
      <c r="O330" s="16">
        <f>39.6*M330</f>
        <v>1900.8000000000002</v>
      </c>
    </row>
    <row r="331" spans="1:17" ht="237.75" customHeight="1" x14ac:dyDescent="0.25">
      <c r="A331" s="11">
        <v>282</v>
      </c>
      <c r="B331" s="11" t="s">
        <v>443</v>
      </c>
      <c r="C331" s="11" t="s">
        <v>7</v>
      </c>
      <c r="D331" s="11" t="s">
        <v>516</v>
      </c>
      <c r="E331" s="11" t="s">
        <v>9</v>
      </c>
      <c r="F331" s="11" t="s">
        <v>9</v>
      </c>
      <c r="G331" s="11">
        <v>51288</v>
      </c>
      <c r="H331" s="11" t="s">
        <v>9</v>
      </c>
      <c r="I331" s="11">
        <v>51288</v>
      </c>
      <c r="J331" s="11" t="s">
        <v>289</v>
      </c>
      <c r="K331" s="11" t="s">
        <v>117</v>
      </c>
      <c r="L331" s="11">
        <v>3193</v>
      </c>
      <c r="M331" s="16">
        <v>6</v>
      </c>
      <c r="N331" s="11" t="s">
        <v>9</v>
      </c>
      <c r="O331" s="16">
        <f>26.4*M331</f>
        <v>158.39999999999998</v>
      </c>
    </row>
    <row r="332" spans="1:17" ht="54" customHeight="1" x14ac:dyDescent="0.25">
      <c r="A332" s="11">
        <v>283</v>
      </c>
      <c r="B332" s="11" t="s">
        <v>443</v>
      </c>
      <c r="C332" s="11" t="s">
        <v>7</v>
      </c>
      <c r="D332" s="11" t="s">
        <v>541</v>
      </c>
      <c r="E332" s="11" t="s">
        <v>9</v>
      </c>
      <c r="F332" s="11" t="s">
        <v>9</v>
      </c>
      <c r="G332" s="11">
        <v>51840</v>
      </c>
      <c r="H332" s="11" t="s">
        <v>9</v>
      </c>
      <c r="I332" s="11">
        <v>51840</v>
      </c>
      <c r="J332" s="11" t="s">
        <v>31</v>
      </c>
      <c r="K332" s="11" t="s">
        <v>117</v>
      </c>
      <c r="L332" s="11">
        <v>489</v>
      </c>
      <c r="M332" s="16">
        <v>10</v>
      </c>
      <c r="N332" s="11" t="s">
        <v>9</v>
      </c>
      <c r="O332" s="16">
        <f t="shared" ref="O332:O333" si="35">39.6*M332</f>
        <v>396</v>
      </c>
    </row>
    <row r="333" spans="1:17" ht="48" customHeight="1" x14ac:dyDescent="0.25">
      <c r="A333" s="11">
        <v>284</v>
      </c>
      <c r="B333" s="11" t="s">
        <v>443</v>
      </c>
      <c r="C333" s="11" t="s">
        <v>7</v>
      </c>
      <c r="D333" s="11" t="s">
        <v>540</v>
      </c>
      <c r="E333" s="11" t="s">
        <v>9</v>
      </c>
      <c r="F333" s="11" t="s">
        <v>9</v>
      </c>
      <c r="G333" s="11">
        <v>51839</v>
      </c>
      <c r="H333" s="11" t="s">
        <v>9</v>
      </c>
      <c r="I333" s="11">
        <v>51839</v>
      </c>
      <c r="J333" s="11" t="s">
        <v>31</v>
      </c>
      <c r="K333" s="11" t="s">
        <v>117</v>
      </c>
      <c r="L333" s="11">
        <v>488</v>
      </c>
      <c r="M333" s="16">
        <v>1</v>
      </c>
      <c r="N333" s="11" t="s">
        <v>9</v>
      </c>
      <c r="O333" s="16">
        <f t="shared" si="35"/>
        <v>39.6</v>
      </c>
    </row>
    <row r="334" spans="1:17" ht="32.25" customHeight="1" x14ac:dyDescent="0.25">
      <c r="A334" s="11">
        <v>285</v>
      </c>
      <c r="B334" s="11" t="s">
        <v>443</v>
      </c>
      <c r="C334" s="11" t="s">
        <v>7</v>
      </c>
      <c r="D334" s="11" t="s">
        <v>517</v>
      </c>
      <c r="E334" s="11" t="s">
        <v>9</v>
      </c>
      <c r="F334" s="11" t="s">
        <v>9</v>
      </c>
      <c r="G334" s="11">
        <v>51844</v>
      </c>
      <c r="H334" s="11" t="s">
        <v>9</v>
      </c>
      <c r="I334" s="11">
        <v>51844</v>
      </c>
      <c r="J334" s="11" t="s">
        <v>521</v>
      </c>
      <c r="K334" s="11" t="s">
        <v>117</v>
      </c>
      <c r="L334" s="11">
        <v>450</v>
      </c>
      <c r="M334" s="16">
        <v>1</v>
      </c>
      <c r="N334" s="11" t="s">
        <v>9</v>
      </c>
      <c r="O334" s="16">
        <f>39.6*M334</f>
        <v>39.6</v>
      </c>
    </row>
    <row r="335" spans="1:17" ht="39" customHeight="1" x14ac:dyDescent="0.25">
      <c r="A335" s="11">
        <v>286</v>
      </c>
      <c r="B335" s="11" t="s">
        <v>443</v>
      </c>
      <c r="C335" s="11" t="s">
        <v>7</v>
      </c>
      <c r="D335" s="11" t="s">
        <v>518</v>
      </c>
      <c r="E335" s="11" t="s">
        <v>9</v>
      </c>
      <c r="F335" s="11" t="s">
        <v>9</v>
      </c>
      <c r="G335" s="11">
        <v>51846</v>
      </c>
      <c r="H335" s="11" t="s">
        <v>9</v>
      </c>
      <c r="I335" s="11">
        <v>51846</v>
      </c>
      <c r="J335" s="11" t="s">
        <v>31</v>
      </c>
      <c r="K335" s="11" t="s">
        <v>117</v>
      </c>
      <c r="L335" s="11">
        <v>403</v>
      </c>
      <c r="M335" s="16">
        <v>18</v>
      </c>
      <c r="N335" s="11" t="s">
        <v>9</v>
      </c>
      <c r="O335" s="16">
        <f t="shared" ref="O335:O336" si="36">39.6*M335</f>
        <v>712.80000000000007</v>
      </c>
    </row>
    <row r="336" spans="1:17" ht="18.75" customHeight="1" x14ac:dyDescent="0.25">
      <c r="A336" s="11">
        <v>287</v>
      </c>
      <c r="B336" s="11" t="s">
        <v>443</v>
      </c>
      <c r="C336" s="11" t="s">
        <v>7</v>
      </c>
      <c r="D336" s="11" t="s">
        <v>293</v>
      </c>
      <c r="E336" s="11" t="s">
        <v>9</v>
      </c>
      <c r="F336" s="11" t="s">
        <v>9</v>
      </c>
      <c r="G336" s="11">
        <v>51850</v>
      </c>
      <c r="H336" s="11" t="s">
        <v>9</v>
      </c>
      <c r="I336" s="11">
        <v>51850</v>
      </c>
      <c r="J336" s="11" t="s">
        <v>31</v>
      </c>
      <c r="K336" s="11" t="s">
        <v>117</v>
      </c>
      <c r="L336" s="11">
        <v>414</v>
      </c>
      <c r="M336" s="16">
        <v>21</v>
      </c>
      <c r="N336" s="11" t="s">
        <v>9</v>
      </c>
      <c r="O336" s="16">
        <f t="shared" si="36"/>
        <v>831.6</v>
      </c>
      <c r="P336" s="5"/>
      <c r="Q336" s="14"/>
    </row>
    <row r="337" spans="1:16" ht="39.75" customHeight="1" x14ac:dyDescent="0.25">
      <c r="A337" s="11">
        <v>288</v>
      </c>
      <c r="B337" s="11" t="s">
        <v>443</v>
      </c>
      <c r="C337" s="11" t="s">
        <v>403</v>
      </c>
      <c r="D337" s="11" t="s">
        <v>404</v>
      </c>
      <c r="E337" s="11"/>
      <c r="F337" s="11"/>
      <c r="G337" s="11">
        <v>52684</v>
      </c>
      <c r="H337" s="11"/>
      <c r="I337" s="11">
        <v>52684</v>
      </c>
      <c r="J337" s="11" t="s">
        <v>31</v>
      </c>
      <c r="K337" s="11" t="s">
        <v>117</v>
      </c>
      <c r="L337" s="11">
        <v>5900</v>
      </c>
      <c r="M337" s="16">
        <v>422</v>
      </c>
      <c r="N337" s="11"/>
      <c r="O337" s="21">
        <f t="shared" ref="O337" si="37">35.1*M337</f>
        <v>14812.2</v>
      </c>
      <c r="P337" s="5"/>
    </row>
    <row r="338" spans="1:16" ht="57.75" customHeight="1" x14ac:dyDescent="0.25">
      <c r="A338" s="32">
        <v>289</v>
      </c>
      <c r="B338" s="32" t="s">
        <v>443</v>
      </c>
      <c r="C338" s="32" t="s">
        <v>403</v>
      </c>
      <c r="D338" s="32" t="s">
        <v>405</v>
      </c>
      <c r="E338" s="32"/>
      <c r="F338" s="32"/>
      <c r="G338" s="32">
        <v>50812</v>
      </c>
      <c r="H338" s="32"/>
      <c r="I338" s="32">
        <v>50812</v>
      </c>
      <c r="J338" s="11" t="s">
        <v>524</v>
      </c>
      <c r="K338" s="32" t="s">
        <v>117</v>
      </c>
      <c r="L338" s="11">
        <v>500</v>
      </c>
      <c r="M338" s="16">
        <v>9</v>
      </c>
      <c r="N338" s="32"/>
      <c r="O338" s="21">
        <f>46.8*M338</f>
        <v>421.2</v>
      </c>
      <c r="P338" s="5"/>
    </row>
    <row r="339" spans="1:16" ht="37.5" customHeight="1" x14ac:dyDescent="0.25">
      <c r="A339" s="32"/>
      <c r="B339" s="32"/>
      <c r="C339" s="32"/>
      <c r="D339" s="32"/>
      <c r="E339" s="32"/>
      <c r="F339" s="32"/>
      <c r="G339" s="32"/>
      <c r="H339" s="32"/>
      <c r="I339" s="32"/>
      <c r="J339" s="11" t="s">
        <v>31</v>
      </c>
      <c r="K339" s="32"/>
      <c r="L339" s="11">
        <v>2400</v>
      </c>
      <c r="M339" s="16">
        <v>22</v>
      </c>
      <c r="N339" s="32"/>
      <c r="O339" s="21">
        <f>35.1*M339</f>
        <v>772.2</v>
      </c>
      <c r="P339" s="5"/>
    </row>
    <row r="340" spans="1:16" s="7" customFormat="1" ht="51" customHeight="1" x14ac:dyDescent="0.25">
      <c r="A340" s="11">
        <v>290</v>
      </c>
      <c r="B340" s="12" t="s">
        <v>443</v>
      </c>
      <c r="C340" s="11" t="s">
        <v>403</v>
      </c>
      <c r="D340" s="15" t="s">
        <v>406</v>
      </c>
      <c r="E340" s="12"/>
      <c r="F340" s="12"/>
      <c r="G340" s="11" t="s">
        <v>407</v>
      </c>
      <c r="H340" s="12"/>
      <c r="I340" s="11">
        <v>50181</v>
      </c>
      <c r="J340" s="15" t="s">
        <v>31</v>
      </c>
      <c r="K340" s="15" t="s">
        <v>117</v>
      </c>
      <c r="L340" s="11">
        <v>5270</v>
      </c>
      <c r="M340" s="8">
        <v>32</v>
      </c>
      <c r="N340" s="12"/>
      <c r="O340" s="9">
        <f>35.1*M340</f>
        <v>1123.2</v>
      </c>
      <c r="P340" s="10"/>
    </row>
    <row r="341" spans="1:16" ht="30.75" customHeight="1" x14ac:dyDescent="0.25">
      <c r="A341" s="11">
        <v>291</v>
      </c>
      <c r="B341" s="11" t="s">
        <v>443</v>
      </c>
      <c r="C341" s="11" t="s">
        <v>403</v>
      </c>
      <c r="D341" s="11" t="s">
        <v>408</v>
      </c>
      <c r="E341" s="11">
        <v>38</v>
      </c>
      <c r="F341" s="11" t="s">
        <v>409</v>
      </c>
      <c r="G341" s="11">
        <v>51884</v>
      </c>
      <c r="H341" s="11"/>
      <c r="I341" s="11">
        <v>51884</v>
      </c>
      <c r="J341" s="11" t="s">
        <v>31</v>
      </c>
      <c r="K341" s="11" t="s">
        <v>117</v>
      </c>
      <c r="L341" s="11">
        <v>6174</v>
      </c>
      <c r="M341" s="16">
        <v>267</v>
      </c>
      <c r="N341" s="11"/>
      <c r="O341" s="21">
        <f>35.1*M341</f>
        <v>9371.7000000000007</v>
      </c>
      <c r="P341" s="5"/>
    </row>
    <row r="342" spans="1:16" ht="27" customHeight="1" x14ac:dyDescent="0.25">
      <c r="A342" s="32">
        <v>292</v>
      </c>
      <c r="B342" s="32" t="s">
        <v>443</v>
      </c>
      <c r="C342" s="32" t="s">
        <v>403</v>
      </c>
      <c r="D342" s="32" t="s">
        <v>410</v>
      </c>
      <c r="E342" s="32"/>
      <c r="F342" s="32" t="s">
        <v>411</v>
      </c>
      <c r="G342" s="32">
        <v>23</v>
      </c>
      <c r="H342" s="32"/>
      <c r="I342" s="32">
        <v>50624</v>
      </c>
      <c r="J342" s="32" t="s">
        <v>31</v>
      </c>
      <c r="K342" s="11" t="s">
        <v>117</v>
      </c>
      <c r="L342" s="11">
        <v>3291</v>
      </c>
      <c r="M342" s="16">
        <v>1445</v>
      </c>
      <c r="N342" s="32"/>
      <c r="O342" s="21">
        <f>35.1*M342</f>
        <v>50719.5</v>
      </c>
      <c r="P342" s="5"/>
    </row>
    <row r="343" spans="1:16" ht="23.25" customHeight="1" x14ac:dyDescent="0.25">
      <c r="A343" s="32"/>
      <c r="B343" s="32"/>
      <c r="C343" s="32"/>
      <c r="D343" s="32"/>
      <c r="E343" s="32"/>
      <c r="F343" s="32"/>
      <c r="G343" s="32"/>
      <c r="H343" s="32"/>
      <c r="I343" s="32"/>
      <c r="J343" s="32"/>
      <c r="K343" s="11" t="s">
        <v>10</v>
      </c>
      <c r="L343" s="11">
        <v>831</v>
      </c>
      <c r="M343" s="16">
        <v>197</v>
      </c>
      <c r="N343" s="32"/>
      <c r="O343" s="21">
        <f>3.36*M343</f>
        <v>661.92</v>
      </c>
      <c r="P343" s="5"/>
    </row>
    <row r="344" spans="1:16" ht="51" customHeight="1" x14ac:dyDescent="0.25">
      <c r="A344" s="32">
        <v>293</v>
      </c>
      <c r="B344" s="32" t="s">
        <v>443</v>
      </c>
      <c r="C344" s="32" t="s">
        <v>403</v>
      </c>
      <c r="D344" s="32" t="s">
        <v>410</v>
      </c>
      <c r="E344" s="32"/>
      <c r="F344" s="39" t="s">
        <v>412</v>
      </c>
      <c r="G344" s="32">
        <v>52668</v>
      </c>
      <c r="H344" s="32"/>
      <c r="I344" s="32">
        <v>52668</v>
      </c>
      <c r="J344" s="32" t="s">
        <v>31</v>
      </c>
      <c r="K344" s="11" t="s">
        <v>117</v>
      </c>
      <c r="L344" s="11">
        <v>3922</v>
      </c>
      <c r="M344" s="16">
        <v>3257</v>
      </c>
      <c r="N344" s="32"/>
      <c r="O344" s="21">
        <f>35.1*M344</f>
        <v>114320.70000000001</v>
      </c>
      <c r="P344" s="5"/>
    </row>
    <row r="345" spans="1:16" ht="36" customHeight="1" x14ac:dyDescent="0.25">
      <c r="A345" s="32"/>
      <c r="B345" s="32"/>
      <c r="C345" s="32"/>
      <c r="D345" s="32"/>
      <c r="E345" s="32"/>
      <c r="F345" s="39"/>
      <c r="G345" s="32"/>
      <c r="H345" s="32"/>
      <c r="I345" s="32"/>
      <c r="J345" s="32"/>
      <c r="K345" s="11" t="s">
        <v>10</v>
      </c>
      <c r="L345" s="11">
        <v>878</v>
      </c>
      <c r="M345" s="16">
        <v>716</v>
      </c>
      <c r="N345" s="32"/>
      <c r="O345" s="21">
        <f>3.36*M345</f>
        <v>2405.7599999999998</v>
      </c>
      <c r="P345" s="5"/>
    </row>
    <row r="346" spans="1:16" ht="27.75" customHeight="1" x14ac:dyDescent="0.25">
      <c r="A346" s="11">
        <v>294</v>
      </c>
      <c r="B346" s="11" t="s">
        <v>443</v>
      </c>
      <c r="C346" s="11" t="s">
        <v>403</v>
      </c>
      <c r="D346" s="11" t="s">
        <v>413</v>
      </c>
      <c r="E346" s="11">
        <v>38</v>
      </c>
      <c r="F346" s="11" t="s">
        <v>414</v>
      </c>
      <c r="G346" s="11"/>
      <c r="H346" s="11">
        <v>115416</v>
      </c>
      <c r="I346" s="11"/>
      <c r="J346" s="11" t="s">
        <v>521</v>
      </c>
      <c r="K346" s="11" t="s">
        <v>415</v>
      </c>
      <c r="L346" s="11">
        <v>3300</v>
      </c>
      <c r="M346" s="16">
        <v>291</v>
      </c>
      <c r="N346" s="11"/>
      <c r="O346" s="21">
        <f>2.88*M346</f>
        <v>838.07999999999993</v>
      </c>
      <c r="P346" s="5"/>
    </row>
    <row r="347" spans="1:16" ht="35.25" customHeight="1" x14ac:dyDescent="0.25">
      <c r="A347" s="32">
        <v>295</v>
      </c>
      <c r="B347" s="32" t="s">
        <v>443</v>
      </c>
      <c r="C347" s="32" t="s">
        <v>403</v>
      </c>
      <c r="D347" s="32" t="s">
        <v>416</v>
      </c>
      <c r="E347" s="32"/>
      <c r="F347" s="22" t="s">
        <v>417</v>
      </c>
      <c r="G347" s="32" t="s">
        <v>418</v>
      </c>
      <c r="H347" s="32"/>
      <c r="I347" s="32">
        <v>50499</v>
      </c>
      <c r="J347" s="32" t="s">
        <v>521</v>
      </c>
      <c r="K347" s="32" t="s">
        <v>10</v>
      </c>
      <c r="L347" s="32">
        <v>1000</v>
      </c>
      <c r="M347" s="40">
        <v>76</v>
      </c>
      <c r="N347" s="32"/>
      <c r="O347" s="42">
        <f>2.88*M347</f>
        <v>218.88</v>
      </c>
      <c r="P347" s="5"/>
    </row>
    <row r="348" spans="1:16" ht="26.4" hidden="1" x14ac:dyDescent="0.25">
      <c r="A348" s="34"/>
      <c r="B348" s="34"/>
      <c r="C348" s="34"/>
      <c r="D348" s="34"/>
      <c r="E348" s="34"/>
      <c r="F348" s="2" t="s">
        <v>419</v>
      </c>
      <c r="G348" s="34"/>
      <c r="H348" s="34"/>
      <c r="I348" s="34"/>
      <c r="J348" s="34"/>
      <c r="K348" s="34"/>
      <c r="L348" s="34"/>
      <c r="M348" s="41"/>
      <c r="N348" s="34"/>
      <c r="O348" s="43"/>
      <c r="P348" s="5"/>
    </row>
    <row r="349" spans="1:16" ht="33.75" customHeight="1" x14ac:dyDescent="0.25">
      <c r="A349" s="32"/>
      <c r="B349" s="32"/>
      <c r="C349" s="32"/>
      <c r="D349" s="32"/>
      <c r="E349" s="32"/>
      <c r="F349" s="22" t="s">
        <v>420</v>
      </c>
      <c r="G349" s="32"/>
      <c r="H349" s="32"/>
      <c r="I349" s="32"/>
      <c r="J349" s="32"/>
      <c r="K349" s="32"/>
      <c r="L349" s="32"/>
      <c r="M349" s="40"/>
      <c r="N349" s="32"/>
      <c r="O349" s="44"/>
      <c r="P349" s="5"/>
    </row>
    <row r="350" spans="1:16" ht="40.5" customHeight="1" x14ac:dyDescent="0.25">
      <c r="A350" s="32">
        <v>296</v>
      </c>
      <c r="B350" s="32" t="s">
        <v>443</v>
      </c>
      <c r="C350" s="32" t="s">
        <v>403</v>
      </c>
      <c r="D350" s="32" t="s">
        <v>416</v>
      </c>
      <c r="E350" s="32"/>
      <c r="F350" s="22" t="s">
        <v>544</v>
      </c>
      <c r="G350" s="32" t="s">
        <v>421</v>
      </c>
      <c r="H350" s="32"/>
      <c r="I350" s="32">
        <v>50497</v>
      </c>
      <c r="J350" s="32" t="s">
        <v>31</v>
      </c>
      <c r="K350" s="32" t="s">
        <v>10</v>
      </c>
      <c r="L350" s="32">
        <v>720</v>
      </c>
      <c r="M350" s="40">
        <v>146</v>
      </c>
      <c r="N350" s="32"/>
      <c r="O350" s="42">
        <f>3.36*M350</f>
        <v>490.56</v>
      </c>
      <c r="P350" s="5"/>
    </row>
    <row r="351" spans="1:16" ht="29.25" customHeight="1" x14ac:dyDescent="0.25">
      <c r="A351" s="32"/>
      <c r="B351" s="32"/>
      <c r="C351" s="32"/>
      <c r="D351" s="32"/>
      <c r="E351" s="32"/>
      <c r="F351" s="22" t="s">
        <v>422</v>
      </c>
      <c r="G351" s="32"/>
      <c r="H351" s="32"/>
      <c r="I351" s="32"/>
      <c r="J351" s="32"/>
      <c r="K351" s="32"/>
      <c r="L351" s="32"/>
      <c r="M351" s="40"/>
      <c r="N351" s="32"/>
      <c r="O351" s="45"/>
      <c r="P351" s="5"/>
    </row>
    <row r="352" spans="1:16" ht="21" customHeight="1" x14ac:dyDescent="0.25">
      <c r="A352" s="32"/>
      <c r="B352" s="32"/>
      <c r="C352" s="32"/>
      <c r="D352" s="32"/>
      <c r="E352" s="32"/>
      <c r="F352" s="22" t="s">
        <v>423</v>
      </c>
      <c r="G352" s="32"/>
      <c r="H352" s="32"/>
      <c r="I352" s="32"/>
      <c r="J352" s="32"/>
      <c r="K352" s="32"/>
      <c r="L352" s="32"/>
      <c r="M352" s="40"/>
      <c r="N352" s="32"/>
      <c r="O352" s="44"/>
      <c r="P352" s="5"/>
    </row>
    <row r="353" spans="1:17" ht="26.4" x14ac:dyDescent="0.25">
      <c r="A353" s="32">
        <v>297</v>
      </c>
      <c r="B353" s="32" t="s">
        <v>443</v>
      </c>
      <c r="C353" s="32" t="s">
        <v>403</v>
      </c>
      <c r="D353" s="32" t="s">
        <v>424</v>
      </c>
      <c r="E353" s="32"/>
      <c r="F353" s="22" t="s">
        <v>545</v>
      </c>
      <c r="G353" s="32" t="s">
        <v>426</v>
      </c>
      <c r="H353" s="32"/>
      <c r="I353" s="32">
        <v>50719</v>
      </c>
      <c r="J353" s="32" t="s">
        <v>31</v>
      </c>
      <c r="K353" s="32" t="s">
        <v>10</v>
      </c>
      <c r="L353" s="32">
        <v>4000</v>
      </c>
      <c r="M353" s="40">
        <v>30</v>
      </c>
      <c r="N353" s="32"/>
      <c r="O353" s="42">
        <f>3.36*M353</f>
        <v>100.8</v>
      </c>
      <c r="P353" s="5"/>
    </row>
    <row r="354" spans="1:17" ht="21" customHeight="1" x14ac:dyDescent="0.25">
      <c r="A354" s="32"/>
      <c r="B354" s="32"/>
      <c r="C354" s="32"/>
      <c r="D354" s="32"/>
      <c r="E354" s="32"/>
      <c r="F354" s="22" t="s">
        <v>427</v>
      </c>
      <c r="G354" s="32"/>
      <c r="H354" s="32"/>
      <c r="I354" s="32"/>
      <c r="J354" s="32"/>
      <c r="K354" s="32"/>
      <c r="L354" s="32"/>
      <c r="M354" s="40"/>
      <c r="N354" s="32"/>
      <c r="O354" s="45"/>
      <c r="P354" s="5"/>
    </row>
    <row r="355" spans="1:17" ht="30" customHeight="1" x14ac:dyDescent="0.25">
      <c r="A355" s="32"/>
      <c r="B355" s="32"/>
      <c r="C355" s="32"/>
      <c r="D355" s="32"/>
      <c r="E355" s="32"/>
      <c r="F355" s="22" t="s">
        <v>428</v>
      </c>
      <c r="G355" s="32"/>
      <c r="H355" s="32"/>
      <c r="I355" s="32"/>
      <c r="J355" s="32"/>
      <c r="K355" s="32"/>
      <c r="L355" s="32"/>
      <c r="M355" s="40"/>
      <c r="N355" s="32"/>
      <c r="O355" s="44"/>
      <c r="P355" s="5"/>
    </row>
    <row r="356" spans="1:17" ht="43.5" customHeight="1" x14ac:dyDescent="0.25">
      <c r="A356" s="32">
        <v>298</v>
      </c>
      <c r="B356" s="32" t="s">
        <v>443</v>
      </c>
      <c r="C356" s="32" t="s">
        <v>403</v>
      </c>
      <c r="D356" s="32" t="s">
        <v>424</v>
      </c>
      <c r="E356" s="32"/>
      <c r="F356" s="22" t="s">
        <v>425</v>
      </c>
      <c r="G356" s="32" t="s">
        <v>426</v>
      </c>
      <c r="H356" s="32"/>
      <c r="I356" s="32">
        <v>50719</v>
      </c>
      <c r="J356" s="32" t="s">
        <v>31</v>
      </c>
      <c r="K356" s="32" t="s">
        <v>10</v>
      </c>
      <c r="L356" s="32">
        <v>4000</v>
      </c>
      <c r="M356" s="40">
        <v>4</v>
      </c>
      <c r="N356" s="32"/>
      <c r="O356" s="42">
        <f>3.36*M356</f>
        <v>13.44</v>
      </c>
      <c r="P356" s="5"/>
    </row>
    <row r="357" spans="1:17" ht="33" customHeight="1" x14ac:dyDescent="0.25">
      <c r="A357" s="32"/>
      <c r="B357" s="32"/>
      <c r="C357" s="32"/>
      <c r="D357" s="32"/>
      <c r="E357" s="32"/>
      <c r="F357" s="22" t="s">
        <v>427</v>
      </c>
      <c r="G357" s="32"/>
      <c r="H357" s="32"/>
      <c r="I357" s="32"/>
      <c r="J357" s="32"/>
      <c r="K357" s="32"/>
      <c r="L357" s="32"/>
      <c r="M357" s="40"/>
      <c r="N357" s="32"/>
      <c r="O357" s="45"/>
      <c r="P357" s="5"/>
    </row>
    <row r="358" spans="1:17" ht="37.5" customHeight="1" x14ac:dyDescent="0.25">
      <c r="A358" s="32"/>
      <c r="B358" s="32"/>
      <c r="C358" s="32"/>
      <c r="D358" s="32"/>
      <c r="E358" s="32"/>
      <c r="F358" s="22" t="s">
        <v>428</v>
      </c>
      <c r="G358" s="32"/>
      <c r="H358" s="32"/>
      <c r="I358" s="32"/>
      <c r="J358" s="32"/>
      <c r="K358" s="32"/>
      <c r="L358" s="32"/>
      <c r="M358" s="40"/>
      <c r="N358" s="32"/>
      <c r="O358" s="44"/>
      <c r="P358" s="5"/>
    </row>
    <row r="359" spans="1:17" ht="38.25" customHeight="1" x14ac:dyDescent="0.25">
      <c r="A359" s="11">
        <v>299</v>
      </c>
      <c r="B359" s="11" t="s">
        <v>443</v>
      </c>
      <c r="C359" s="11" t="s">
        <v>403</v>
      </c>
      <c r="D359" s="11" t="s">
        <v>429</v>
      </c>
      <c r="E359" s="11">
        <v>38</v>
      </c>
      <c r="F359" s="11" t="s">
        <v>430</v>
      </c>
      <c r="G359" s="11"/>
      <c r="H359" s="11">
        <v>115675</v>
      </c>
      <c r="I359" s="11"/>
      <c r="J359" s="11" t="s">
        <v>521</v>
      </c>
      <c r="K359" s="11" t="s">
        <v>10</v>
      </c>
      <c r="L359" s="11">
        <v>5600</v>
      </c>
      <c r="M359" s="16">
        <v>4110</v>
      </c>
      <c r="N359" s="11"/>
      <c r="O359" s="21">
        <f>2.88*M359</f>
        <v>11836.8</v>
      </c>
      <c r="P359" s="5"/>
    </row>
    <row r="360" spans="1:17" ht="49.5" customHeight="1" x14ac:dyDescent="0.25">
      <c r="A360" s="11">
        <v>300</v>
      </c>
      <c r="B360" s="11" t="s">
        <v>443</v>
      </c>
      <c r="C360" s="11" t="s">
        <v>403</v>
      </c>
      <c r="D360" s="11" t="s">
        <v>431</v>
      </c>
      <c r="E360" s="11">
        <v>38</v>
      </c>
      <c r="F360" s="11" t="s">
        <v>432</v>
      </c>
      <c r="G360" s="11"/>
      <c r="H360" s="11">
        <v>115674</v>
      </c>
      <c r="I360" s="11"/>
      <c r="J360" s="11" t="s">
        <v>521</v>
      </c>
      <c r="K360" s="11" t="s">
        <v>10</v>
      </c>
      <c r="L360" s="11">
        <v>2500</v>
      </c>
      <c r="M360" s="16">
        <v>1813</v>
      </c>
      <c r="N360" s="11"/>
      <c r="O360" s="21">
        <f t="shared" ref="O360:O361" si="38">2.88*M360</f>
        <v>5221.4399999999996</v>
      </c>
      <c r="P360" s="5"/>
    </row>
    <row r="361" spans="1:17" ht="31.5" customHeight="1" x14ac:dyDescent="0.25">
      <c r="A361" s="11">
        <v>301</v>
      </c>
      <c r="B361" s="11" t="s">
        <v>443</v>
      </c>
      <c r="C361" s="11" t="s">
        <v>403</v>
      </c>
      <c r="D361" s="11" t="s">
        <v>433</v>
      </c>
      <c r="E361" s="11"/>
      <c r="F361" s="11"/>
      <c r="G361" s="11">
        <v>130</v>
      </c>
      <c r="H361" s="11"/>
      <c r="I361" s="11">
        <v>52667</v>
      </c>
      <c r="J361" s="11" t="s">
        <v>521</v>
      </c>
      <c r="K361" s="11" t="s">
        <v>10</v>
      </c>
      <c r="L361" s="11">
        <v>4700</v>
      </c>
      <c r="M361" s="16">
        <v>3495</v>
      </c>
      <c r="N361" s="11"/>
      <c r="O361" s="21">
        <f t="shared" si="38"/>
        <v>10065.6</v>
      </c>
      <c r="P361" s="5"/>
      <c r="Q361" s="14"/>
    </row>
    <row r="362" spans="1:17" ht="34.5" customHeight="1" x14ac:dyDescent="0.25">
      <c r="A362" s="11">
        <v>302</v>
      </c>
      <c r="B362" s="11" t="s">
        <v>443</v>
      </c>
      <c r="C362" s="11" t="s">
        <v>295</v>
      </c>
      <c r="D362" s="11" t="s">
        <v>542</v>
      </c>
      <c r="E362" s="11">
        <v>1</v>
      </c>
      <c r="F362" s="11" t="s">
        <v>296</v>
      </c>
      <c r="G362" s="11">
        <v>52725</v>
      </c>
      <c r="H362" s="11" t="s">
        <v>296</v>
      </c>
      <c r="I362" s="11">
        <v>52725</v>
      </c>
      <c r="J362" s="11" t="s">
        <v>31</v>
      </c>
      <c r="K362" s="11" t="s">
        <v>117</v>
      </c>
      <c r="L362" s="11">
        <v>5534</v>
      </c>
      <c r="M362" s="16">
        <v>2207</v>
      </c>
      <c r="N362" s="11"/>
      <c r="O362" s="20">
        <f>15.75*M362</f>
        <v>34760.25</v>
      </c>
    </row>
    <row r="363" spans="1:17" ht="30.75" customHeight="1" x14ac:dyDescent="0.25">
      <c r="A363" s="11">
        <v>303</v>
      </c>
      <c r="B363" s="11" t="s">
        <v>443</v>
      </c>
      <c r="C363" s="11" t="s">
        <v>295</v>
      </c>
      <c r="D363" s="11" t="s">
        <v>542</v>
      </c>
      <c r="E363" s="11">
        <v>1</v>
      </c>
      <c r="F363" s="11" t="s">
        <v>296</v>
      </c>
      <c r="G363" s="11">
        <v>52731</v>
      </c>
      <c r="H363" s="11" t="s">
        <v>296</v>
      </c>
      <c r="I363" s="11">
        <v>52731</v>
      </c>
      <c r="J363" s="11" t="s">
        <v>31</v>
      </c>
      <c r="K363" s="11" t="s">
        <v>117</v>
      </c>
      <c r="L363" s="11">
        <v>1186</v>
      </c>
      <c r="M363" s="16">
        <v>79</v>
      </c>
      <c r="N363" s="11" t="s">
        <v>296</v>
      </c>
      <c r="O363" s="20">
        <f>15.75*M363</f>
        <v>1244.25</v>
      </c>
    </row>
    <row r="364" spans="1:17" ht="36" customHeight="1" x14ac:dyDescent="0.25">
      <c r="A364" s="11">
        <v>304</v>
      </c>
      <c r="B364" s="11" t="s">
        <v>443</v>
      </c>
      <c r="C364" s="11" t="s">
        <v>295</v>
      </c>
      <c r="D364" s="11" t="s">
        <v>548</v>
      </c>
      <c r="E364" s="11">
        <v>1</v>
      </c>
      <c r="F364" s="11" t="s">
        <v>296</v>
      </c>
      <c r="G364" s="11">
        <v>52714</v>
      </c>
      <c r="H364" s="11" t="s">
        <v>296</v>
      </c>
      <c r="I364" s="11">
        <v>52714</v>
      </c>
      <c r="J364" s="11" t="s">
        <v>521</v>
      </c>
      <c r="K364" s="11" t="s">
        <v>117</v>
      </c>
      <c r="L364" s="11">
        <v>6011</v>
      </c>
      <c r="M364" s="16">
        <v>382</v>
      </c>
      <c r="N364" s="11" t="s">
        <v>296</v>
      </c>
      <c r="O364" s="20">
        <f>15.75*M364</f>
        <v>6016.5</v>
      </c>
    </row>
    <row r="365" spans="1:17" ht="34.5" customHeight="1" x14ac:dyDescent="0.25">
      <c r="A365" s="11">
        <v>305</v>
      </c>
      <c r="B365" s="11" t="s">
        <v>443</v>
      </c>
      <c r="C365" s="11" t="s">
        <v>295</v>
      </c>
      <c r="D365" s="11" t="s">
        <v>548</v>
      </c>
      <c r="E365" s="11">
        <v>1</v>
      </c>
      <c r="F365" s="11" t="s">
        <v>296</v>
      </c>
      <c r="G365" s="11">
        <v>52715</v>
      </c>
      <c r="H365" s="11" t="s">
        <v>297</v>
      </c>
      <c r="I365" s="11">
        <v>52715</v>
      </c>
      <c r="J365" s="11" t="s">
        <v>521</v>
      </c>
      <c r="K365" s="11" t="s">
        <v>117</v>
      </c>
      <c r="L365" s="11">
        <v>2396</v>
      </c>
      <c r="M365" s="16">
        <v>608</v>
      </c>
      <c r="N365" s="11" t="s">
        <v>296</v>
      </c>
      <c r="O365" s="20">
        <f>15.75*M365</f>
        <v>9576</v>
      </c>
    </row>
    <row r="366" spans="1:17" ht="17.25" customHeight="1" x14ac:dyDescent="0.25">
      <c r="A366" s="11">
        <v>306</v>
      </c>
      <c r="B366" s="11" t="s">
        <v>443</v>
      </c>
      <c r="C366" s="11" t="s">
        <v>295</v>
      </c>
      <c r="D366" s="11" t="s">
        <v>298</v>
      </c>
      <c r="E366" s="11">
        <v>1</v>
      </c>
      <c r="F366" s="11" t="s">
        <v>296</v>
      </c>
      <c r="G366" s="11">
        <v>52718</v>
      </c>
      <c r="H366" s="11" t="s">
        <v>297</v>
      </c>
      <c r="I366" s="11">
        <v>52718</v>
      </c>
      <c r="J366" s="11" t="s">
        <v>31</v>
      </c>
      <c r="K366" s="11" t="s">
        <v>117</v>
      </c>
      <c r="L366" s="11">
        <v>1114</v>
      </c>
      <c r="M366" s="16">
        <v>347</v>
      </c>
      <c r="N366" s="11" t="s">
        <v>296</v>
      </c>
      <c r="O366" s="20">
        <f>15.75*M366</f>
        <v>5465.25</v>
      </c>
    </row>
    <row r="367" spans="1:17" ht="18" customHeight="1" x14ac:dyDescent="0.25">
      <c r="A367" s="11">
        <v>307</v>
      </c>
      <c r="B367" s="11" t="s">
        <v>443</v>
      </c>
      <c r="C367" s="11" t="s">
        <v>295</v>
      </c>
      <c r="D367" s="11" t="s">
        <v>234</v>
      </c>
      <c r="E367" s="11">
        <v>1</v>
      </c>
      <c r="F367" s="11" t="s">
        <v>296</v>
      </c>
      <c r="G367" s="11">
        <v>52719</v>
      </c>
      <c r="H367" s="11" t="s">
        <v>296</v>
      </c>
      <c r="I367" s="11">
        <v>52719</v>
      </c>
      <c r="J367" s="11" t="s">
        <v>521</v>
      </c>
      <c r="K367" s="11" t="s">
        <v>117</v>
      </c>
      <c r="L367" s="11">
        <v>2154</v>
      </c>
      <c r="M367" s="16">
        <v>434</v>
      </c>
      <c r="N367" s="11" t="s">
        <v>296</v>
      </c>
      <c r="O367" s="20">
        <f t="shared" ref="O367:O369" si="39">15.75*M367</f>
        <v>6835.5</v>
      </c>
    </row>
    <row r="368" spans="1:17" ht="18" customHeight="1" x14ac:dyDescent="0.25">
      <c r="A368" s="11">
        <v>308</v>
      </c>
      <c r="B368" s="11" t="s">
        <v>443</v>
      </c>
      <c r="C368" s="11" t="s">
        <v>295</v>
      </c>
      <c r="D368" s="11" t="s">
        <v>234</v>
      </c>
      <c r="E368" s="11">
        <v>1</v>
      </c>
      <c r="F368" s="11" t="s">
        <v>296</v>
      </c>
      <c r="G368" s="11">
        <v>52720</v>
      </c>
      <c r="H368" s="11" t="s">
        <v>297</v>
      </c>
      <c r="I368" s="11">
        <v>52720</v>
      </c>
      <c r="J368" s="11" t="s">
        <v>299</v>
      </c>
      <c r="K368" s="11" t="s">
        <v>117</v>
      </c>
      <c r="L368" s="11">
        <v>2550</v>
      </c>
      <c r="M368" s="16">
        <v>603</v>
      </c>
      <c r="N368" s="11" t="s">
        <v>297</v>
      </c>
      <c r="O368" s="20">
        <f t="shared" si="39"/>
        <v>9497.25</v>
      </c>
    </row>
    <row r="369" spans="1:15" ht="18.75" customHeight="1" x14ac:dyDescent="0.25">
      <c r="A369" s="11">
        <v>309</v>
      </c>
      <c r="B369" s="11" t="s">
        <v>443</v>
      </c>
      <c r="C369" s="11" t="s">
        <v>295</v>
      </c>
      <c r="D369" s="11" t="s">
        <v>234</v>
      </c>
      <c r="E369" s="11">
        <v>1</v>
      </c>
      <c r="F369" s="11" t="s">
        <v>297</v>
      </c>
      <c r="G369" s="11">
        <v>52721</v>
      </c>
      <c r="H369" s="11" t="s">
        <v>296</v>
      </c>
      <c r="I369" s="11">
        <v>52721</v>
      </c>
      <c r="J369" s="11" t="s">
        <v>521</v>
      </c>
      <c r="K369" s="11" t="s">
        <v>117</v>
      </c>
      <c r="L369" s="11">
        <v>985</v>
      </c>
      <c r="M369" s="16">
        <v>238</v>
      </c>
      <c r="N369" s="11" t="s">
        <v>296</v>
      </c>
      <c r="O369" s="20">
        <f t="shared" si="39"/>
        <v>3748.5</v>
      </c>
    </row>
    <row r="370" spans="1:15" ht="21" customHeight="1" x14ac:dyDescent="0.25">
      <c r="A370" s="11">
        <v>310</v>
      </c>
      <c r="B370" s="11" t="s">
        <v>443</v>
      </c>
      <c r="C370" s="11" t="s">
        <v>295</v>
      </c>
      <c r="D370" s="11" t="s">
        <v>234</v>
      </c>
      <c r="E370" s="11">
        <v>1</v>
      </c>
      <c r="F370" s="11" t="s">
        <v>297</v>
      </c>
      <c r="G370" s="11">
        <v>52722</v>
      </c>
      <c r="H370" s="11" t="s">
        <v>296</v>
      </c>
      <c r="I370" s="11">
        <v>52722</v>
      </c>
      <c r="J370" s="11" t="s">
        <v>551</v>
      </c>
      <c r="K370" s="11" t="s">
        <v>117</v>
      </c>
      <c r="L370" s="11">
        <v>12373</v>
      </c>
      <c r="M370" s="16">
        <v>4834</v>
      </c>
      <c r="N370" s="11" t="s">
        <v>296</v>
      </c>
      <c r="O370" s="20">
        <f>15.75*M370</f>
        <v>76135.5</v>
      </c>
    </row>
    <row r="371" spans="1:15" ht="21" customHeight="1" x14ac:dyDescent="0.25">
      <c r="A371" s="11">
        <v>311</v>
      </c>
      <c r="B371" s="11" t="s">
        <v>443</v>
      </c>
      <c r="C371" s="11" t="s">
        <v>295</v>
      </c>
      <c r="D371" s="11" t="s">
        <v>234</v>
      </c>
      <c r="E371" s="11">
        <v>1</v>
      </c>
      <c r="F371" s="11" t="s">
        <v>296</v>
      </c>
      <c r="G371" s="11">
        <v>52723</v>
      </c>
      <c r="H371" s="11" t="s">
        <v>296</v>
      </c>
      <c r="I371" s="11">
        <v>52723</v>
      </c>
      <c r="J371" s="11" t="s">
        <v>521</v>
      </c>
      <c r="K371" s="11" t="s">
        <v>117</v>
      </c>
      <c r="L371" s="11">
        <v>4000</v>
      </c>
      <c r="M371" s="16">
        <v>3725</v>
      </c>
      <c r="N371" s="11" t="s">
        <v>297</v>
      </c>
      <c r="O371" s="20">
        <f>15.75*M371</f>
        <v>58668.75</v>
      </c>
    </row>
    <row r="372" spans="1:15" ht="26.4" x14ac:dyDescent="0.25">
      <c r="A372" s="11">
        <v>312</v>
      </c>
      <c r="B372" s="11" t="s">
        <v>443</v>
      </c>
      <c r="C372" s="11" t="s">
        <v>295</v>
      </c>
      <c r="D372" s="11" t="s">
        <v>300</v>
      </c>
      <c r="E372" s="11">
        <v>1</v>
      </c>
      <c r="F372" s="11" t="s">
        <v>296</v>
      </c>
      <c r="G372" s="11">
        <v>52724</v>
      </c>
      <c r="H372" s="11" t="s">
        <v>297</v>
      </c>
      <c r="I372" s="11">
        <v>52724</v>
      </c>
      <c r="J372" s="11" t="s">
        <v>301</v>
      </c>
      <c r="K372" s="11" t="s">
        <v>117</v>
      </c>
      <c r="L372" s="11">
        <v>4600</v>
      </c>
      <c r="M372" s="16">
        <v>4192</v>
      </c>
      <c r="N372" s="11" t="s">
        <v>297</v>
      </c>
      <c r="O372" s="20">
        <f>21*M372</f>
        <v>88032</v>
      </c>
    </row>
    <row r="373" spans="1:15" ht="26.4" x14ac:dyDescent="0.25">
      <c r="A373" s="11">
        <v>313</v>
      </c>
      <c r="B373" s="11" t="s">
        <v>443</v>
      </c>
      <c r="C373" s="11" t="s">
        <v>295</v>
      </c>
      <c r="D373" s="11" t="s">
        <v>302</v>
      </c>
      <c r="E373" s="11">
        <v>1</v>
      </c>
      <c r="F373" s="11" t="s">
        <v>296</v>
      </c>
      <c r="G373" s="11">
        <v>52726</v>
      </c>
      <c r="H373" s="11" t="s">
        <v>296</v>
      </c>
      <c r="I373" s="11">
        <v>52726</v>
      </c>
      <c r="J373" s="11" t="s">
        <v>301</v>
      </c>
      <c r="K373" s="11" t="s">
        <v>117</v>
      </c>
      <c r="L373" s="11">
        <v>1000</v>
      </c>
      <c r="M373" s="16">
        <v>315</v>
      </c>
      <c r="N373" s="11" t="s">
        <v>297</v>
      </c>
      <c r="O373" s="20">
        <f>21*M373</f>
        <v>6615</v>
      </c>
    </row>
    <row r="374" spans="1:15" ht="18.75" customHeight="1" x14ac:dyDescent="0.25">
      <c r="A374" s="11">
        <v>314</v>
      </c>
      <c r="B374" s="11" t="s">
        <v>443</v>
      </c>
      <c r="C374" s="11" t="s">
        <v>295</v>
      </c>
      <c r="D374" s="11" t="s">
        <v>302</v>
      </c>
      <c r="E374" s="11">
        <v>1</v>
      </c>
      <c r="F374" s="11" t="s">
        <v>296</v>
      </c>
      <c r="G374" s="11">
        <v>52727</v>
      </c>
      <c r="H374" s="11" t="s">
        <v>297</v>
      </c>
      <c r="I374" s="11">
        <v>52727</v>
      </c>
      <c r="J374" s="11" t="s">
        <v>31</v>
      </c>
      <c r="K374" s="11" t="s">
        <v>117</v>
      </c>
      <c r="L374" s="11">
        <v>1526</v>
      </c>
      <c r="M374" s="16">
        <v>399</v>
      </c>
      <c r="N374" s="11" t="s">
        <v>297</v>
      </c>
      <c r="O374" s="20">
        <f>15.75*M374</f>
        <v>6284.25</v>
      </c>
    </row>
    <row r="375" spans="1:15" ht="26.4" x14ac:dyDescent="0.25">
      <c r="A375" s="11">
        <v>315</v>
      </c>
      <c r="B375" s="11" t="s">
        <v>443</v>
      </c>
      <c r="C375" s="11" t="s">
        <v>295</v>
      </c>
      <c r="D375" s="11" t="s">
        <v>302</v>
      </c>
      <c r="E375" s="11">
        <v>1</v>
      </c>
      <c r="F375" s="11" t="s">
        <v>297</v>
      </c>
      <c r="G375" s="11">
        <v>52728</v>
      </c>
      <c r="H375" s="11" t="s">
        <v>297</v>
      </c>
      <c r="I375" s="11">
        <v>52728</v>
      </c>
      <c r="J375" s="11" t="s">
        <v>301</v>
      </c>
      <c r="K375" s="11" t="s">
        <v>117</v>
      </c>
      <c r="L375" s="11">
        <v>1300</v>
      </c>
      <c r="M375" s="16">
        <v>364</v>
      </c>
      <c r="N375" s="11" t="s">
        <v>297</v>
      </c>
      <c r="O375" s="20">
        <f t="shared" ref="O375:O376" si="40">21*M375</f>
        <v>7644</v>
      </c>
    </row>
    <row r="376" spans="1:15" ht="26.4" x14ac:dyDescent="0.25">
      <c r="A376" s="11">
        <v>316</v>
      </c>
      <c r="B376" s="11" t="s">
        <v>443</v>
      </c>
      <c r="C376" s="11" t="s">
        <v>295</v>
      </c>
      <c r="D376" s="11" t="s">
        <v>302</v>
      </c>
      <c r="E376" s="11">
        <v>1</v>
      </c>
      <c r="F376" s="11" t="s">
        <v>9</v>
      </c>
      <c r="G376" s="11">
        <v>52729</v>
      </c>
      <c r="H376" s="11" t="s">
        <v>297</v>
      </c>
      <c r="I376" s="11">
        <v>52729</v>
      </c>
      <c r="J376" s="11" t="s">
        <v>522</v>
      </c>
      <c r="K376" s="11" t="s">
        <v>117</v>
      </c>
      <c r="L376" s="11">
        <v>200</v>
      </c>
      <c r="M376" s="16">
        <v>55</v>
      </c>
      <c r="N376" s="11" t="s">
        <v>297</v>
      </c>
      <c r="O376" s="20">
        <f t="shared" si="40"/>
        <v>1155</v>
      </c>
    </row>
    <row r="377" spans="1:15" ht="18" customHeight="1" x14ac:dyDescent="0.25">
      <c r="A377" s="11">
        <v>317</v>
      </c>
      <c r="B377" s="11" t="s">
        <v>443</v>
      </c>
      <c r="C377" s="11" t="s">
        <v>295</v>
      </c>
      <c r="D377" s="11" t="s">
        <v>519</v>
      </c>
      <c r="E377" s="11">
        <v>1</v>
      </c>
      <c r="F377" s="11" t="s">
        <v>296</v>
      </c>
      <c r="G377" s="11">
        <v>52730</v>
      </c>
      <c r="H377" s="11" t="s">
        <v>297</v>
      </c>
      <c r="I377" s="11">
        <v>52730</v>
      </c>
      <c r="J377" s="11" t="s">
        <v>31</v>
      </c>
      <c r="K377" s="11" t="s">
        <v>117</v>
      </c>
      <c r="L377" s="11">
        <v>8000</v>
      </c>
      <c r="M377" s="16">
        <v>674</v>
      </c>
      <c r="N377" s="11" t="s">
        <v>296</v>
      </c>
      <c r="O377" s="20">
        <f t="shared" ref="O377:O388" si="41">15.75*M377</f>
        <v>10615.5</v>
      </c>
    </row>
    <row r="378" spans="1:15" ht="30" customHeight="1" x14ac:dyDescent="0.25">
      <c r="A378" s="11">
        <v>318</v>
      </c>
      <c r="B378" s="11" t="s">
        <v>443</v>
      </c>
      <c r="C378" s="11" t="s">
        <v>295</v>
      </c>
      <c r="D378" s="11" t="s">
        <v>303</v>
      </c>
      <c r="E378" s="11">
        <v>1</v>
      </c>
      <c r="F378" s="11" t="s">
        <v>296</v>
      </c>
      <c r="G378" s="11">
        <v>52732</v>
      </c>
      <c r="H378" s="11" t="s">
        <v>297</v>
      </c>
      <c r="I378" s="11">
        <v>52732</v>
      </c>
      <c r="J378" s="11" t="s">
        <v>31</v>
      </c>
      <c r="K378" s="11" t="s">
        <v>117</v>
      </c>
      <c r="L378" s="11">
        <v>9500</v>
      </c>
      <c r="M378" s="16">
        <v>755</v>
      </c>
      <c r="N378" s="11" t="s">
        <v>297</v>
      </c>
      <c r="O378" s="20">
        <f t="shared" si="41"/>
        <v>11891.25</v>
      </c>
    </row>
    <row r="379" spans="1:15" ht="33.75" customHeight="1" x14ac:dyDescent="0.25">
      <c r="A379" s="11">
        <v>319</v>
      </c>
      <c r="B379" s="11" t="s">
        <v>443</v>
      </c>
      <c r="C379" s="11" t="s">
        <v>295</v>
      </c>
      <c r="D379" s="11" t="s">
        <v>303</v>
      </c>
      <c r="E379" s="11">
        <v>1</v>
      </c>
      <c r="F379" s="11" t="s">
        <v>296</v>
      </c>
      <c r="G379" s="11">
        <v>52734</v>
      </c>
      <c r="H379" s="11" t="s">
        <v>296</v>
      </c>
      <c r="I379" s="11">
        <v>52734</v>
      </c>
      <c r="J379" s="11" t="s">
        <v>31</v>
      </c>
      <c r="K379" s="11" t="s">
        <v>117</v>
      </c>
      <c r="L379" s="11">
        <v>3300</v>
      </c>
      <c r="M379" s="16">
        <v>362</v>
      </c>
      <c r="N379" s="11" t="s">
        <v>296</v>
      </c>
      <c r="O379" s="20">
        <f t="shared" si="41"/>
        <v>5701.5</v>
      </c>
    </row>
    <row r="380" spans="1:15" ht="21.75" customHeight="1" x14ac:dyDescent="0.25">
      <c r="A380" s="11">
        <v>320</v>
      </c>
      <c r="B380" s="11" t="s">
        <v>443</v>
      </c>
      <c r="C380" s="11" t="s">
        <v>295</v>
      </c>
      <c r="D380" s="11" t="s">
        <v>304</v>
      </c>
      <c r="E380" s="11">
        <v>1</v>
      </c>
      <c r="F380" s="11" t="s">
        <v>296</v>
      </c>
      <c r="G380" s="11">
        <v>52735</v>
      </c>
      <c r="H380" s="11" t="s">
        <v>297</v>
      </c>
      <c r="I380" s="11">
        <v>52735</v>
      </c>
      <c r="J380" s="11" t="s">
        <v>31</v>
      </c>
      <c r="K380" s="11" t="s">
        <v>117</v>
      </c>
      <c r="L380" s="11">
        <v>5000</v>
      </c>
      <c r="M380" s="16">
        <v>267</v>
      </c>
      <c r="N380" s="11" t="s">
        <v>296</v>
      </c>
      <c r="O380" s="20">
        <f t="shared" si="41"/>
        <v>4205.25</v>
      </c>
    </row>
    <row r="381" spans="1:15" ht="27" customHeight="1" x14ac:dyDescent="0.25">
      <c r="A381" s="11">
        <v>321</v>
      </c>
      <c r="B381" s="11" t="s">
        <v>443</v>
      </c>
      <c r="C381" s="11" t="s">
        <v>295</v>
      </c>
      <c r="D381" s="11" t="s">
        <v>304</v>
      </c>
      <c r="E381" s="11">
        <v>1</v>
      </c>
      <c r="F381" s="11" t="s">
        <v>297</v>
      </c>
      <c r="G381" s="11">
        <v>52736</v>
      </c>
      <c r="H381" s="11" t="s">
        <v>297</v>
      </c>
      <c r="I381" s="11">
        <v>52736</v>
      </c>
      <c r="J381" s="11" t="s">
        <v>31</v>
      </c>
      <c r="K381" s="11" t="s">
        <v>117</v>
      </c>
      <c r="L381" s="11">
        <v>1000</v>
      </c>
      <c r="M381" s="16">
        <v>54</v>
      </c>
      <c r="N381" s="11" t="s">
        <v>297</v>
      </c>
      <c r="O381" s="20">
        <f t="shared" si="41"/>
        <v>850.5</v>
      </c>
    </row>
    <row r="382" spans="1:15" ht="22.5" customHeight="1" x14ac:dyDescent="0.25">
      <c r="A382" s="11">
        <v>322</v>
      </c>
      <c r="B382" s="11" t="s">
        <v>443</v>
      </c>
      <c r="C382" s="11" t="s">
        <v>295</v>
      </c>
      <c r="D382" s="11" t="s">
        <v>304</v>
      </c>
      <c r="E382" s="11">
        <v>1</v>
      </c>
      <c r="F382" s="11" t="s">
        <v>297</v>
      </c>
      <c r="G382" s="11">
        <v>52737</v>
      </c>
      <c r="H382" s="11" t="s">
        <v>297</v>
      </c>
      <c r="I382" s="11">
        <v>52737</v>
      </c>
      <c r="J382" s="11" t="s">
        <v>31</v>
      </c>
      <c r="K382" s="11" t="s">
        <v>117</v>
      </c>
      <c r="L382" s="11">
        <v>1000</v>
      </c>
      <c r="M382" s="16">
        <v>53</v>
      </c>
      <c r="N382" s="11" t="s">
        <v>296</v>
      </c>
      <c r="O382" s="20">
        <f t="shared" si="41"/>
        <v>834.75</v>
      </c>
    </row>
    <row r="383" spans="1:15" ht="23.25" customHeight="1" x14ac:dyDescent="0.25">
      <c r="A383" s="11">
        <v>323</v>
      </c>
      <c r="B383" s="11" t="s">
        <v>443</v>
      </c>
      <c r="C383" s="11" t="s">
        <v>295</v>
      </c>
      <c r="D383" s="11" t="s">
        <v>304</v>
      </c>
      <c r="E383" s="11">
        <v>1</v>
      </c>
      <c r="F383" s="11" t="s">
        <v>296</v>
      </c>
      <c r="G383" s="11">
        <v>52738</v>
      </c>
      <c r="H383" s="11" t="s">
        <v>297</v>
      </c>
      <c r="I383" s="11">
        <v>52738</v>
      </c>
      <c r="J383" s="11" t="s">
        <v>31</v>
      </c>
      <c r="K383" s="11" t="s">
        <v>117</v>
      </c>
      <c r="L383" s="11">
        <v>1000</v>
      </c>
      <c r="M383" s="16">
        <v>50</v>
      </c>
      <c r="N383" s="11" t="s">
        <v>296</v>
      </c>
      <c r="O383" s="20">
        <f t="shared" si="41"/>
        <v>787.5</v>
      </c>
    </row>
    <row r="384" spans="1:15" ht="45" customHeight="1" x14ac:dyDescent="0.25">
      <c r="A384" s="11">
        <v>324</v>
      </c>
      <c r="B384" s="11" t="s">
        <v>443</v>
      </c>
      <c r="C384" s="11" t="s">
        <v>295</v>
      </c>
      <c r="D384" s="11" t="s">
        <v>305</v>
      </c>
      <c r="E384" s="11">
        <v>1</v>
      </c>
      <c r="F384" s="11" t="s">
        <v>306</v>
      </c>
      <c r="G384" s="11">
        <v>52739</v>
      </c>
      <c r="H384" s="11" t="s">
        <v>297</v>
      </c>
      <c r="I384" s="11">
        <v>52739</v>
      </c>
      <c r="J384" s="11" t="s">
        <v>31</v>
      </c>
      <c r="K384" s="11" t="s">
        <v>117</v>
      </c>
      <c r="L384" s="11">
        <v>3000</v>
      </c>
      <c r="M384" s="16">
        <v>164</v>
      </c>
      <c r="N384" s="11" t="s">
        <v>297</v>
      </c>
      <c r="O384" s="20">
        <f t="shared" si="41"/>
        <v>2583</v>
      </c>
    </row>
    <row r="385" spans="1:15" ht="19.5" customHeight="1" x14ac:dyDescent="0.25">
      <c r="A385" s="11">
        <v>325</v>
      </c>
      <c r="B385" s="11" t="s">
        <v>443</v>
      </c>
      <c r="C385" s="11" t="s">
        <v>295</v>
      </c>
      <c r="D385" s="11" t="s">
        <v>304</v>
      </c>
      <c r="E385" s="11">
        <v>1</v>
      </c>
      <c r="F385" s="11" t="s">
        <v>297</v>
      </c>
      <c r="G385" s="11">
        <v>52740</v>
      </c>
      <c r="H385" s="11" t="s">
        <v>297</v>
      </c>
      <c r="I385" s="11">
        <v>52740</v>
      </c>
      <c r="J385" s="11" t="s">
        <v>31</v>
      </c>
      <c r="K385" s="11" t="s">
        <v>117</v>
      </c>
      <c r="L385" s="11">
        <v>3000</v>
      </c>
      <c r="M385" s="16">
        <v>260</v>
      </c>
      <c r="N385" s="11" t="s">
        <v>296</v>
      </c>
      <c r="O385" s="20">
        <f t="shared" si="41"/>
        <v>4095</v>
      </c>
    </row>
    <row r="386" spans="1:15" ht="18.75" customHeight="1" x14ac:dyDescent="0.25">
      <c r="A386" s="11">
        <v>326</v>
      </c>
      <c r="B386" s="11" t="s">
        <v>443</v>
      </c>
      <c r="C386" s="11" t="s">
        <v>295</v>
      </c>
      <c r="D386" s="11" t="s">
        <v>307</v>
      </c>
      <c r="E386" s="11">
        <v>1</v>
      </c>
      <c r="F386" s="11" t="s">
        <v>296</v>
      </c>
      <c r="G386" s="11">
        <v>52741</v>
      </c>
      <c r="H386" s="11" t="s">
        <v>297</v>
      </c>
      <c r="I386" s="11">
        <v>52741</v>
      </c>
      <c r="J386" s="11" t="s">
        <v>31</v>
      </c>
      <c r="K386" s="11" t="s">
        <v>117</v>
      </c>
      <c r="L386" s="11">
        <v>4400</v>
      </c>
      <c r="M386" s="16">
        <v>705</v>
      </c>
      <c r="N386" s="11" t="s">
        <v>297</v>
      </c>
      <c r="O386" s="20">
        <f t="shared" si="41"/>
        <v>11103.75</v>
      </c>
    </row>
    <row r="387" spans="1:15" ht="20.25" customHeight="1" x14ac:dyDescent="0.25">
      <c r="A387" s="11">
        <v>327</v>
      </c>
      <c r="B387" s="11" t="s">
        <v>443</v>
      </c>
      <c r="C387" s="11" t="s">
        <v>295</v>
      </c>
      <c r="D387" s="11" t="s">
        <v>308</v>
      </c>
      <c r="E387" s="11">
        <v>1</v>
      </c>
      <c r="F387" s="11" t="s">
        <v>296</v>
      </c>
      <c r="G387" s="11">
        <v>52743</v>
      </c>
      <c r="H387" s="11" t="s">
        <v>296</v>
      </c>
      <c r="I387" s="11">
        <v>52743</v>
      </c>
      <c r="J387" s="11" t="s">
        <v>31</v>
      </c>
      <c r="K387" s="11" t="s">
        <v>117</v>
      </c>
      <c r="L387" s="11">
        <v>2400</v>
      </c>
      <c r="M387" s="16">
        <v>497</v>
      </c>
      <c r="N387" s="11" t="s">
        <v>296</v>
      </c>
      <c r="O387" s="20">
        <f t="shared" si="41"/>
        <v>7827.75</v>
      </c>
    </row>
    <row r="388" spans="1:15" ht="26.25" customHeight="1" x14ac:dyDescent="0.25">
      <c r="A388" s="11">
        <v>328</v>
      </c>
      <c r="B388" s="11" t="s">
        <v>443</v>
      </c>
      <c r="C388" s="11" t="s">
        <v>295</v>
      </c>
      <c r="D388" s="11" t="s">
        <v>309</v>
      </c>
      <c r="E388" s="11">
        <v>1</v>
      </c>
      <c r="F388" s="11" t="s">
        <v>310</v>
      </c>
      <c r="G388" s="11">
        <v>52744</v>
      </c>
      <c r="H388" s="11" t="s">
        <v>296</v>
      </c>
      <c r="I388" s="11">
        <v>52744</v>
      </c>
      <c r="J388" s="11" t="s">
        <v>31</v>
      </c>
      <c r="K388" s="11" t="s">
        <v>117</v>
      </c>
      <c r="L388" s="11">
        <v>10000</v>
      </c>
      <c r="M388" s="16">
        <v>1372</v>
      </c>
      <c r="N388" s="11" t="s">
        <v>296</v>
      </c>
      <c r="O388" s="20">
        <f t="shared" si="41"/>
        <v>21609</v>
      </c>
    </row>
    <row r="389" spans="1:15" ht="33" customHeight="1" x14ac:dyDescent="0.25">
      <c r="A389" s="11">
        <v>329</v>
      </c>
      <c r="B389" s="11" t="s">
        <v>443</v>
      </c>
      <c r="C389" s="11" t="s">
        <v>295</v>
      </c>
      <c r="D389" s="11" t="s">
        <v>535</v>
      </c>
      <c r="E389" s="11" t="s">
        <v>296</v>
      </c>
      <c r="F389" s="11" t="s">
        <v>297</v>
      </c>
      <c r="G389" s="11">
        <v>52597</v>
      </c>
      <c r="H389" s="11" t="s">
        <v>296</v>
      </c>
      <c r="I389" s="11">
        <v>52597</v>
      </c>
      <c r="J389" s="11" t="s">
        <v>289</v>
      </c>
      <c r="K389" s="11" t="s">
        <v>117</v>
      </c>
      <c r="L389" s="11">
        <v>1700</v>
      </c>
      <c r="M389" s="16">
        <v>1</v>
      </c>
      <c r="N389" s="11" t="s">
        <v>296</v>
      </c>
      <c r="O389" s="20">
        <f>10.5*M389</f>
        <v>10.5</v>
      </c>
    </row>
    <row r="390" spans="1:15" ht="42" customHeight="1" x14ac:dyDescent="0.25">
      <c r="A390" s="11">
        <v>330</v>
      </c>
      <c r="B390" s="11" t="s">
        <v>443</v>
      </c>
      <c r="C390" s="11" t="s">
        <v>295</v>
      </c>
      <c r="D390" s="11" t="s">
        <v>311</v>
      </c>
      <c r="E390" s="11">
        <v>2</v>
      </c>
      <c r="F390" s="11" t="s">
        <v>312</v>
      </c>
      <c r="G390" s="11" t="s">
        <v>297</v>
      </c>
      <c r="H390" s="11">
        <v>90776</v>
      </c>
      <c r="I390" s="11" t="s">
        <v>296</v>
      </c>
      <c r="J390" s="11" t="s">
        <v>521</v>
      </c>
      <c r="K390" s="11" t="s">
        <v>10</v>
      </c>
      <c r="L390" s="11">
        <v>10400</v>
      </c>
      <c r="M390" s="16">
        <v>1690</v>
      </c>
      <c r="N390" s="11" t="s">
        <v>297</v>
      </c>
      <c r="O390" s="20">
        <f>2.4*M390</f>
        <v>4056</v>
      </c>
    </row>
    <row r="391" spans="1:15" ht="19.5" customHeight="1" x14ac:dyDescent="0.25">
      <c r="A391" s="11">
        <v>331</v>
      </c>
      <c r="B391" s="11" t="s">
        <v>443</v>
      </c>
      <c r="C391" s="11" t="s">
        <v>295</v>
      </c>
      <c r="D391" s="11" t="s">
        <v>313</v>
      </c>
      <c r="E391" s="11">
        <v>2</v>
      </c>
      <c r="F391" s="11" t="s">
        <v>314</v>
      </c>
      <c r="G391" s="11" t="s">
        <v>296</v>
      </c>
      <c r="H391" s="11">
        <v>90627</v>
      </c>
      <c r="I391" s="11" t="s">
        <v>297</v>
      </c>
      <c r="J391" s="11" t="s">
        <v>31</v>
      </c>
      <c r="K391" s="11" t="s">
        <v>10</v>
      </c>
      <c r="L391" s="11">
        <v>14400</v>
      </c>
      <c r="M391" s="16">
        <v>414</v>
      </c>
      <c r="N391" s="11" t="s">
        <v>296</v>
      </c>
      <c r="O391" s="20">
        <f>2.8*M391</f>
        <v>1159.1999999999998</v>
      </c>
    </row>
    <row r="392" spans="1:15" ht="26.4" x14ac:dyDescent="0.25">
      <c r="A392" s="11">
        <v>332</v>
      </c>
      <c r="B392" s="11" t="s">
        <v>443</v>
      </c>
      <c r="C392" s="11" t="s">
        <v>295</v>
      </c>
      <c r="D392" s="11" t="s">
        <v>315</v>
      </c>
      <c r="E392" s="11">
        <v>2</v>
      </c>
      <c r="F392" s="11" t="s">
        <v>316</v>
      </c>
      <c r="G392" s="11">
        <v>50021</v>
      </c>
      <c r="H392" s="11">
        <v>90589</v>
      </c>
      <c r="I392" s="11">
        <v>50021</v>
      </c>
      <c r="J392" s="11" t="s">
        <v>31</v>
      </c>
      <c r="K392" s="11" t="s">
        <v>10</v>
      </c>
      <c r="L392" s="11">
        <v>10000</v>
      </c>
      <c r="M392" s="16">
        <v>3591</v>
      </c>
      <c r="N392" s="11" t="s">
        <v>297</v>
      </c>
      <c r="O392" s="20">
        <f t="shared" ref="O392:O398" si="42">2.8*M392</f>
        <v>10054.799999999999</v>
      </c>
    </row>
    <row r="393" spans="1:15" ht="17.25" customHeight="1" x14ac:dyDescent="0.25">
      <c r="A393" s="11">
        <v>333</v>
      </c>
      <c r="B393" s="11" t="s">
        <v>443</v>
      </c>
      <c r="C393" s="11" t="s">
        <v>295</v>
      </c>
      <c r="D393" s="11" t="s">
        <v>317</v>
      </c>
      <c r="E393" s="11">
        <v>2</v>
      </c>
      <c r="F393" s="11" t="s">
        <v>318</v>
      </c>
      <c r="G393" s="11" t="s">
        <v>296</v>
      </c>
      <c r="H393" s="11">
        <v>90758</v>
      </c>
      <c r="I393" s="11" t="s">
        <v>297</v>
      </c>
      <c r="J393" s="11" t="s">
        <v>31</v>
      </c>
      <c r="K393" s="11" t="s">
        <v>10</v>
      </c>
      <c r="L393" s="11">
        <v>10500</v>
      </c>
      <c r="M393" s="16">
        <v>5291</v>
      </c>
      <c r="N393" s="11" t="s">
        <v>297</v>
      </c>
      <c r="O393" s="20">
        <f t="shared" si="42"/>
        <v>14814.8</v>
      </c>
    </row>
    <row r="394" spans="1:15" ht="20.25" customHeight="1" x14ac:dyDescent="0.25">
      <c r="A394" s="11">
        <v>334</v>
      </c>
      <c r="B394" s="11" t="s">
        <v>443</v>
      </c>
      <c r="C394" s="11" t="s">
        <v>295</v>
      </c>
      <c r="D394" s="11" t="s">
        <v>520</v>
      </c>
      <c r="E394" s="11">
        <v>2</v>
      </c>
      <c r="F394" s="11" t="s">
        <v>319</v>
      </c>
      <c r="G394" s="11">
        <v>51267</v>
      </c>
      <c r="H394" s="11" t="s">
        <v>296</v>
      </c>
      <c r="I394" s="11">
        <v>51267</v>
      </c>
      <c r="J394" s="11" t="s">
        <v>31</v>
      </c>
      <c r="K394" s="11" t="s">
        <v>10</v>
      </c>
      <c r="L394" s="11">
        <v>12600</v>
      </c>
      <c r="M394" s="16">
        <v>4580</v>
      </c>
      <c r="N394" s="11" t="s">
        <v>297</v>
      </c>
      <c r="O394" s="20">
        <f t="shared" si="42"/>
        <v>12824</v>
      </c>
    </row>
    <row r="395" spans="1:15" ht="34.5" customHeight="1" x14ac:dyDescent="0.25">
      <c r="A395" s="11">
        <v>335</v>
      </c>
      <c r="B395" s="11" t="s">
        <v>443</v>
      </c>
      <c r="C395" s="11" t="s">
        <v>295</v>
      </c>
      <c r="D395" s="11" t="s">
        <v>320</v>
      </c>
      <c r="E395" s="11">
        <v>2</v>
      </c>
      <c r="F395" s="11" t="s">
        <v>321</v>
      </c>
      <c r="G395" s="11" t="s">
        <v>296</v>
      </c>
      <c r="H395" s="11">
        <v>91614</v>
      </c>
      <c r="I395" s="11" t="s">
        <v>297</v>
      </c>
      <c r="J395" s="11" t="s">
        <v>31</v>
      </c>
      <c r="K395" s="11" t="s">
        <v>10</v>
      </c>
      <c r="L395" s="11">
        <v>9000</v>
      </c>
      <c r="M395" s="16">
        <v>3417</v>
      </c>
      <c r="N395" s="11" t="s">
        <v>296</v>
      </c>
      <c r="O395" s="20">
        <f t="shared" si="42"/>
        <v>9567.5999999999985</v>
      </c>
    </row>
    <row r="396" spans="1:15" ht="30.75" customHeight="1" x14ac:dyDescent="0.25">
      <c r="A396" s="11">
        <v>336</v>
      </c>
      <c r="B396" s="11" t="s">
        <v>443</v>
      </c>
      <c r="C396" s="11" t="s">
        <v>295</v>
      </c>
      <c r="D396" s="11" t="s">
        <v>322</v>
      </c>
      <c r="E396" s="11">
        <v>2</v>
      </c>
      <c r="F396" s="11" t="s">
        <v>296</v>
      </c>
      <c r="G396" s="11">
        <v>113</v>
      </c>
      <c r="H396" s="11" t="s">
        <v>296</v>
      </c>
      <c r="I396" s="11">
        <v>50230</v>
      </c>
      <c r="J396" s="11" t="s">
        <v>31</v>
      </c>
      <c r="K396" s="11" t="s">
        <v>10</v>
      </c>
      <c r="L396" s="11">
        <v>67400</v>
      </c>
      <c r="M396" s="16">
        <v>15</v>
      </c>
      <c r="N396" s="11" t="s">
        <v>297</v>
      </c>
      <c r="O396" s="20">
        <f t="shared" si="42"/>
        <v>42</v>
      </c>
    </row>
    <row r="397" spans="1:15" ht="17.25" customHeight="1" x14ac:dyDescent="0.25">
      <c r="A397" s="11">
        <v>337</v>
      </c>
      <c r="B397" s="11" t="s">
        <v>443</v>
      </c>
      <c r="C397" s="11" t="s">
        <v>295</v>
      </c>
      <c r="D397" s="11" t="s">
        <v>323</v>
      </c>
      <c r="E397" s="11">
        <v>2</v>
      </c>
      <c r="F397" s="11" t="s">
        <v>324</v>
      </c>
      <c r="G397" s="11" t="s">
        <v>296</v>
      </c>
      <c r="H397" s="11">
        <v>91294</v>
      </c>
      <c r="I397" s="11" t="s">
        <v>296</v>
      </c>
      <c r="J397" s="11" t="s">
        <v>31</v>
      </c>
      <c r="K397" s="11" t="s">
        <v>10</v>
      </c>
      <c r="L397" s="11">
        <v>18300</v>
      </c>
      <c r="M397" s="16">
        <v>6645</v>
      </c>
      <c r="N397" s="11" t="s">
        <v>297</v>
      </c>
      <c r="O397" s="20">
        <f t="shared" si="42"/>
        <v>18606</v>
      </c>
    </row>
    <row r="398" spans="1:15" ht="21" customHeight="1" x14ac:dyDescent="0.25">
      <c r="A398" s="11">
        <v>338</v>
      </c>
      <c r="B398" s="11" t="s">
        <v>443</v>
      </c>
      <c r="C398" s="11" t="s">
        <v>295</v>
      </c>
      <c r="D398" s="11" t="s">
        <v>325</v>
      </c>
      <c r="E398" s="11">
        <v>2</v>
      </c>
      <c r="F398" s="11" t="s">
        <v>326</v>
      </c>
      <c r="G398" s="11">
        <v>52652</v>
      </c>
      <c r="H398" s="11" t="s">
        <v>296</v>
      </c>
      <c r="I398" s="11">
        <v>52652</v>
      </c>
      <c r="J398" s="11" t="s">
        <v>31</v>
      </c>
      <c r="K398" s="11" t="s">
        <v>10</v>
      </c>
      <c r="L398" s="11">
        <v>5800</v>
      </c>
      <c r="M398" s="16">
        <v>1660</v>
      </c>
      <c r="N398" s="11" t="s">
        <v>297</v>
      </c>
      <c r="O398" s="20">
        <f t="shared" si="42"/>
        <v>4648</v>
      </c>
    </row>
    <row r="399" spans="1:15" ht="15" customHeight="1" x14ac:dyDescent="0.25">
      <c r="A399" s="11">
        <v>339</v>
      </c>
      <c r="B399" s="11" t="s">
        <v>443</v>
      </c>
      <c r="C399" s="11" t="s">
        <v>295</v>
      </c>
      <c r="D399" s="11" t="s">
        <v>327</v>
      </c>
      <c r="E399" s="11">
        <v>2</v>
      </c>
      <c r="F399" s="11" t="s">
        <v>328</v>
      </c>
      <c r="G399" s="11" t="s">
        <v>296</v>
      </c>
      <c r="H399" s="11">
        <v>91262</v>
      </c>
      <c r="I399" s="11" t="s">
        <v>297</v>
      </c>
      <c r="J399" s="11" t="s">
        <v>521</v>
      </c>
      <c r="K399" s="11" t="s">
        <v>10</v>
      </c>
      <c r="L399" s="11">
        <v>5800</v>
      </c>
      <c r="M399" s="16">
        <v>1418</v>
      </c>
      <c r="N399" s="11" t="s">
        <v>296</v>
      </c>
      <c r="O399" s="20">
        <f t="shared" ref="O399:O400" si="43">2.4*M399</f>
        <v>3403.2</v>
      </c>
    </row>
    <row r="400" spans="1:15" ht="16.5" customHeight="1" x14ac:dyDescent="0.25">
      <c r="A400" s="11">
        <v>400</v>
      </c>
      <c r="B400" s="11" t="s">
        <v>443</v>
      </c>
      <c r="C400" s="11" t="s">
        <v>295</v>
      </c>
      <c r="D400" s="11" t="s">
        <v>329</v>
      </c>
      <c r="E400" s="11">
        <v>2</v>
      </c>
      <c r="F400" s="11" t="s">
        <v>330</v>
      </c>
      <c r="G400" s="11" t="s">
        <v>296</v>
      </c>
      <c r="H400" s="11">
        <v>91240</v>
      </c>
      <c r="I400" s="11" t="s">
        <v>297</v>
      </c>
      <c r="J400" s="11" t="s">
        <v>521</v>
      </c>
      <c r="K400" s="11" t="s">
        <v>10</v>
      </c>
      <c r="L400" s="11">
        <v>5800</v>
      </c>
      <c r="M400" s="16">
        <v>1424</v>
      </c>
      <c r="N400" s="11" t="s">
        <v>297</v>
      </c>
      <c r="O400" s="20">
        <f t="shared" si="43"/>
        <v>3417.6</v>
      </c>
    </row>
    <row r="401" spans="1:15" ht="18" customHeight="1" x14ac:dyDescent="0.25">
      <c r="A401" s="11">
        <v>401</v>
      </c>
      <c r="B401" s="11" t="s">
        <v>443</v>
      </c>
      <c r="C401" s="11" t="s">
        <v>295</v>
      </c>
      <c r="D401" s="11" t="s">
        <v>331</v>
      </c>
      <c r="E401" s="11">
        <v>2</v>
      </c>
      <c r="F401" s="11" t="s">
        <v>332</v>
      </c>
      <c r="G401" s="11" t="s">
        <v>296</v>
      </c>
      <c r="H401" s="11">
        <v>91292</v>
      </c>
      <c r="I401" s="11" t="s">
        <v>296</v>
      </c>
      <c r="J401" s="11" t="s">
        <v>31</v>
      </c>
      <c r="K401" s="11" t="s">
        <v>10</v>
      </c>
      <c r="L401" s="11">
        <v>12200</v>
      </c>
      <c r="M401" s="16">
        <v>2471</v>
      </c>
      <c r="N401" s="11" t="s">
        <v>297</v>
      </c>
      <c r="O401" s="20">
        <f t="shared" ref="O401:O411" si="44">2.8*M401</f>
        <v>6918.7999999999993</v>
      </c>
    </row>
    <row r="402" spans="1:15" ht="18" customHeight="1" x14ac:dyDescent="0.25">
      <c r="A402" s="11">
        <v>402</v>
      </c>
      <c r="B402" s="11" t="s">
        <v>443</v>
      </c>
      <c r="C402" s="11" t="s">
        <v>295</v>
      </c>
      <c r="D402" s="11" t="s">
        <v>333</v>
      </c>
      <c r="E402" s="11">
        <v>2</v>
      </c>
      <c r="F402" s="11" t="s">
        <v>334</v>
      </c>
      <c r="G402" s="11" t="s">
        <v>297</v>
      </c>
      <c r="H402" s="11">
        <v>91210</v>
      </c>
      <c r="I402" s="11" t="s">
        <v>297</v>
      </c>
      <c r="J402" s="11" t="s">
        <v>31</v>
      </c>
      <c r="K402" s="11" t="s">
        <v>10</v>
      </c>
      <c r="L402" s="11">
        <v>5800</v>
      </c>
      <c r="M402" s="16">
        <v>1119</v>
      </c>
      <c r="N402" s="11" t="s">
        <v>297</v>
      </c>
      <c r="O402" s="20">
        <f t="shared" si="44"/>
        <v>3133.2</v>
      </c>
    </row>
    <row r="403" spans="1:15" ht="23.25" customHeight="1" x14ac:dyDescent="0.25">
      <c r="A403" s="11">
        <v>403</v>
      </c>
      <c r="B403" s="11" t="s">
        <v>443</v>
      </c>
      <c r="C403" s="11" t="s">
        <v>295</v>
      </c>
      <c r="D403" s="11" t="s">
        <v>335</v>
      </c>
      <c r="E403" s="11">
        <v>2</v>
      </c>
      <c r="F403" s="11" t="s">
        <v>336</v>
      </c>
      <c r="G403" s="11" t="s">
        <v>297</v>
      </c>
      <c r="H403" s="11">
        <v>91204</v>
      </c>
      <c r="I403" s="11" t="s">
        <v>296</v>
      </c>
      <c r="J403" s="11" t="s">
        <v>31</v>
      </c>
      <c r="K403" s="11" t="s">
        <v>10</v>
      </c>
      <c r="L403" s="11">
        <v>5800</v>
      </c>
      <c r="M403" s="16">
        <v>1185</v>
      </c>
      <c r="N403" s="11" t="s">
        <v>297</v>
      </c>
      <c r="O403" s="20">
        <f t="shared" si="44"/>
        <v>3318</v>
      </c>
    </row>
    <row r="404" spans="1:15" ht="26.25" customHeight="1" x14ac:dyDescent="0.25">
      <c r="A404" s="11">
        <v>404</v>
      </c>
      <c r="B404" s="11" t="s">
        <v>443</v>
      </c>
      <c r="C404" s="11" t="s">
        <v>295</v>
      </c>
      <c r="D404" s="11" t="s">
        <v>337</v>
      </c>
      <c r="E404" s="11">
        <v>2</v>
      </c>
      <c r="F404" s="11" t="s">
        <v>338</v>
      </c>
      <c r="G404" s="11" t="s">
        <v>296</v>
      </c>
      <c r="H404" s="11">
        <v>91202</v>
      </c>
      <c r="I404" s="11" t="s">
        <v>296</v>
      </c>
      <c r="J404" s="11" t="s">
        <v>31</v>
      </c>
      <c r="K404" s="11" t="s">
        <v>10</v>
      </c>
      <c r="L404" s="11">
        <v>5800</v>
      </c>
      <c r="M404" s="16">
        <v>1263</v>
      </c>
      <c r="N404" s="11" t="s">
        <v>297</v>
      </c>
      <c r="O404" s="20">
        <f t="shared" si="44"/>
        <v>3536.3999999999996</v>
      </c>
    </row>
    <row r="405" spans="1:15" ht="30" customHeight="1" x14ac:dyDescent="0.25">
      <c r="A405" s="11">
        <v>405</v>
      </c>
      <c r="B405" s="11" t="s">
        <v>443</v>
      </c>
      <c r="C405" s="11" t="s">
        <v>295</v>
      </c>
      <c r="D405" s="11" t="s">
        <v>322</v>
      </c>
      <c r="E405" s="11">
        <v>2</v>
      </c>
      <c r="F405" s="11" t="s">
        <v>339</v>
      </c>
      <c r="G405" s="11">
        <v>51276</v>
      </c>
      <c r="H405" s="11" t="s">
        <v>296</v>
      </c>
      <c r="I405" s="11">
        <v>51276</v>
      </c>
      <c r="J405" s="11" t="s">
        <v>31</v>
      </c>
      <c r="K405" s="11" t="s">
        <v>10</v>
      </c>
      <c r="L405" s="11">
        <v>7100</v>
      </c>
      <c r="M405" s="16">
        <v>1664</v>
      </c>
      <c r="N405" s="11" t="s">
        <v>296</v>
      </c>
      <c r="O405" s="20">
        <f t="shared" si="44"/>
        <v>4659.2</v>
      </c>
    </row>
    <row r="406" spans="1:15" ht="29.25" customHeight="1" x14ac:dyDescent="0.25">
      <c r="A406" s="11">
        <v>406</v>
      </c>
      <c r="B406" s="11" t="s">
        <v>443</v>
      </c>
      <c r="C406" s="11" t="s">
        <v>295</v>
      </c>
      <c r="D406" s="11" t="s">
        <v>322</v>
      </c>
      <c r="E406" s="11">
        <v>2</v>
      </c>
      <c r="F406" s="11" t="s">
        <v>340</v>
      </c>
      <c r="G406" s="11">
        <v>51291</v>
      </c>
      <c r="H406" s="11" t="s">
        <v>297</v>
      </c>
      <c r="I406" s="11">
        <v>51291</v>
      </c>
      <c r="J406" s="11" t="s">
        <v>31</v>
      </c>
      <c r="K406" s="11" t="s">
        <v>10</v>
      </c>
      <c r="L406" s="11">
        <v>5800</v>
      </c>
      <c r="M406" s="16">
        <v>1386</v>
      </c>
      <c r="N406" s="11" t="s">
        <v>297</v>
      </c>
      <c r="O406" s="20">
        <f t="shared" si="44"/>
        <v>3880.7999999999997</v>
      </c>
    </row>
    <row r="407" spans="1:15" ht="55.5" customHeight="1" x14ac:dyDescent="0.25">
      <c r="A407" s="11">
        <v>407</v>
      </c>
      <c r="B407" s="11" t="s">
        <v>443</v>
      </c>
      <c r="C407" s="11" t="s">
        <v>295</v>
      </c>
      <c r="D407" s="11" t="s">
        <v>341</v>
      </c>
      <c r="E407" s="11">
        <v>2</v>
      </c>
      <c r="F407" s="11" t="s">
        <v>342</v>
      </c>
      <c r="G407" s="11">
        <v>52621</v>
      </c>
      <c r="H407" s="11" t="s">
        <v>297</v>
      </c>
      <c r="I407" s="11">
        <v>52621</v>
      </c>
      <c r="J407" s="11" t="s">
        <v>31</v>
      </c>
      <c r="K407" s="11" t="s">
        <v>10</v>
      </c>
      <c r="L407" s="11">
        <v>4100</v>
      </c>
      <c r="M407" s="16">
        <v>974</v>
      </c>
      <c r="N407" s="11" t="s">
        <v>296</v>
      </c>
      <c r="O407" s="20">
        <f t="shared" si="44"/>
        <v>2727.2</v>
      </c>
    </row>
    <row r="408" spans="1:15" ht="17.25" customHeight="1" x14ac:dyDescent="0.25">
      <c r="A408" s="11">
        <v>408</v>
      </c>
      <c r="B408" s="11" t="s">
        <v>443</v>
      </c>
      <c r="C408" s="11" t="s">
        <v>295</v>
      </c>
      <c r="D408" s="11" t="s">
        <v>343</v>
      </c>
      <c r="E408" s="11">
        <v>2</v>
      </c>
      <c r="F408" s="11" t="s">
        <v>344</v>
      </c>
      <c r="G408" s="11">
        <v>52598</v>
      </c>
      <c r="H408" s="11" t="s">
        <v>297</v>
      </c>
      <c r="I408" s="11">
        <v>52598</v>
      </c>
      <c r="J408" s="11" t="s">
        <v>31</v>
      </c>
      <c r="K408" s="11" t="s">
        <v>10</v>
      </c>
      <c r="L408" s="11">
        <v>11600</v>
      </c>
      <c r="M408" s="16">
        <v>2583</v>
      </c>
      <c r="N408" s="11" t="s">
        <v>297</v>
      </c>
      <c r="O408" s="20">
        <f t="shared" si="44"/>
        <v>7232.4</v>
      </c>
    </row>
    <row r="409" spans="1:15" ht="17.25" customHeight="1" x14ac:dyDescent="0.25">
      <c r="A409" s="11">
        <v>409</v>
      </c>
      <c r="B409" s="11" t="s">
        <v>443</v>
      </c>
      <c r="C409" s="11" t="s">
        <v>295</v>
      </c>
      <c r="D409" s="11" t="s">
        <v>345</v>
      </c>
      <c r="E409" s="11">
        <v>2</v>
      </c>
      <c r="F409" s="11" t="s">
        <v>346</v>
      </c>
      <c r="G409" s="11">
        <v>52584</v>
      </c>
      <c r="H409" s="11" t="s">
        <v>297</v>
      </c>
      <c r="I409" s="11">
        <v>52584</v>
      </c>
      <c r="J409" s="11" t="s">
        <v>31</v>
      </c>
      <c r="K409" s="11" t="s">
        <v>10</v>
      </c>
      <c r="L409" s="11">
        <v>5800</v>
      </c>
      <c r="M409" s="16">
        <v>1365</v>
      </c>
      <c r="N409" s="11" t="s">
        <v>296</v>
      </c>
      <c r="O409" s="20">
        <f t="shared" si="44"/>
        <v>3821.9999999999995</v>
      </c>
    </row>
    <row r="410" spans="1:15" ht="41.25" customHeight="1" x14ac:dyDescent="0.25">
      <c r="A410" s="11">
        <v>410</v>
      </c>
      <c r="B410" s="11" t="s">
        <v>443</v>
      </c>
      <c r="C410" s="11" t="s">
        <v>295</v>
      </c>
      <c r="D410" s="11" t="s">
        <v>347</v>
      </c>
      <c r="E410" s="11">
        <v>2</v>
      </c>
      <c r="F410" s="11" t="s">
        <v>348</v>
      </c>
      <c r="G410" s="11" t="s">
        <v>297</v>
      </c>
      <c r="H410" s="11" t="s">
        <v>297</v>
      </c>
      <c r="I410" s="11" t="s">
        <v>297</v>
      </c>
      <c r="J410" s="11" t="s">
        <v>31</v>
      </c>
      <c r="K410" s="11" t="s">
        <v>10</v>
      </c>
      <c r="L410" s="11">
        <v>11400</v>
      </c>
      <c r="M410" s="16">
        <v>2873</v>
      </c>
      <c r="N410" s="11" t="s">
        <v>297</v>
      </c>
      <c r="O410" s="20">
        <f t="shared" si="44"/>
        <v>8044.4</v>
      </c>
    </row>
    <row r="411" spans="1:15" ht="16.5" customHeight="1" x14ac:dyDescent="0.25">
      <c r="A411" s="11">
        <v>411</v>
      </c>
      <c r="B411" s="11" t="s">
        <v>443</v>
      </c>
      <c r="C411" s="11" t="s">
        <v>295</v>
      </c>
      <c r="D411" s="11" t="s">
        <v>349</v>
      </c>
      <c r="E411" s="11">
        <v>2</v>
      </c>
      <c r="F411" s="11" t="s">
        <v>297</v>
      </c>
      <c r="G411" s="11">
        <v>324</v>
      </c>
      <c r="H411" s="11" t="s">
        <v>296</v>
      </c>
      <c r="I411" s="11">
        <v>51446</v>
      </c>
      <c r="J411" s="11" t="s">
        <v>31</v>
      </c>
      <c r="K411" s="11" t="s">
        <v>10</v>
      </c>
      <c r="L411" s="11">
        <v>14500</v>
      </c>
      <c r="M411" s="16">
        <v>3637</v>
      </c>
      <c r="N411" s="11" t="s">
        <v>296</v>
      </c>
      <c r="O411" s="20">
        <f t="shared" si="44"/>
        <v>10183.599999999999</v>
      </c>
    </row>
    <row r="412" spans="1:15" x14ac:dyDescent="0.25">
      <c r="A412" s="32">
        <v>412</v>
      </c>
      <c r="B412" s="32" t="s">
        <v>443</v>
      </c>
      <c r="C412" s="32" t="s">
        <v>295</v>
      </c>
      <c r="D412" s="32" t="s">
        <v>350</v>
      </c>
      <c r="E412" s="32">
        <v>2</v>
      </c>
      <c r="F412" s="32" t="s">
        <v>351</v>
      </c>
      <c r="G412" s="32" t="s">
        <v>296</v>
      </c>
      <c r="H412" s="32">
        <v>91197</v>
      </c>
      <c r="I412" s="32" t="s">
        <v>296</v>
      </c>
      <c r="J412" s="32" t="s">
        <v>31</v>
      </c>
      <c r="K412" s="11" t="s">
        <v>352</v>
      </c>
      <c r="L412" s="32">
        <v>5800</v>
      </c>
      <c r="M412" s="16">
        <v>187</v>
      </c>
      <c r="N412" s="32" t="s">
        <v>296</v>
      </c>
      <c r="O412" s="20">
        <f>15.75*M412</f>
        <v>2945.25</v>
      </c>
    </row>
    <row r="413" spans="1:15" ht="17.25" customHeight="1" x14ac:dyDescent="0.25">
      <c r="A413" s="32"/>
      <c r="B413" s="32"/>
      <c r="C413" s="32"/>
      <c r="D413" s="32"/>
      <c r="E413" s="32"/>
      <c r="F413" s="32"/>
      <c r="G413" s="32"/>
      <c r="H413" s="32"/>
      <c r="I413" s="32"/>
      <c r="J413" s="32"/>
      <c r="K413" s="11" t="s">
        <v>10</v>
      </c>
      <c r="L413" s="32"/>
      <c r="M413" s="16">
        <v>1126</v>
      </c>
      <c r="N413" s="32"/>
      <c r="O413" s="20">
        <f>2.8*M413</f>
        <v>3152.7999999999997</v>
      </c>
    </row>
    <row r="414" spans="1:15" x14ac:dyDescent="0.25">
      <c r="A414" s="32">
        <v>413</v>
      </c>
      <c r="B414" s="32" t="s">
        <v>443</v>
      </c>
      <c r="C414" s="32" t="s">
        <v>295</v>
      </c>
      <c r="D414" s="32" t="s">
        <v>353</v>
      </c>
      <c r="E414" s="32">
        <v>2</v>
      </c>
      <c r="F414" s="32" t="s">
        <v>354</v>
      </c>
      <c r="G414" s="32" t="s">
        <v>297</v>
      </c>
      <c r="H414" s="32">
        <v>91196</v>
      </c>
      <c r="I414" s="32" t="s">
        <v>296</v>
      </c>
      <c r="J414" s="32" t="s">
        <v>31</v>
      </c>
      <c r="K414" s="11" t="s">
        <v>352</v>
      </c>
      <c r="L414" s="32">
        <v>6000</v>
      </c>
      <c r="M414" s="16">
        <v>1067</v>
      </c>
      <c r="N414" s="32" t="s">
        <v>296</v>
      </c>
      <c r="O414" s="20">
        <f>15.75*M414</f>
        <v>16805.25</v>
      </c>
    </row>
    <row r="415" spans="1:15" ht="12" customHeight="1" x14ac:dyDescent="0.25">
      <c r="A415" s="32"/>
      <c r="B415" s="32"/>
      <c r="C415" s="32"/>
      <c r="D415" s="32"/>
      <c r="E415" s="32"/>
      <c r="F415" s="32"/>
      <c r="G415" s="32"/>
      <c r="H415" s="32"/>
      <c r="I415" s="32"/>
      <c r="J415" s="32"/>
      <c r="K415" s="11" t="s">
        <v>10</v>
      </c>
      <c r="L415" s="32"/>
      <c r="M415" s="16">
        <v>213</v>
      </c>
      <c r="N415" s="32"/>
      <c r="O415" s="20">
        <f>2.8*M415</f>
        <v>596.4</v>
      </c>
    </row>
    <row r="416" spans="1:15" ht="18" customHeight="1" x14ac:dyDescent="0.25">
      <c r="A416" s="11">
        <v>414</v>
      </c>
      <c r="B416" s="11" t="s">
        <v>443</v>
      </c>
      <c r="C416" s="11" t="s">
        <v>295</v>
      </c>
      <c r="D416" s="11" t="s">
        <v>355</v>
      </c>
      <c r="E416" s="11">
        <v>2</v>
      </c>
      <c r="F416" s="11" t="s">
        <v>356</v>
      </c>
      <c r="G416" s="11" t="s">
        <v>297</v>
      </c>
      <c r="H416" s="11">
        <v>91094</v>
      </c>
      <c r="I416" s="11" t="s">
        <v>297</v>
      </c>
      <c r="J416" s="11" t="s">
        <v>31</v>
      </c>
      <c r="K416" s="11" t="s">
        <v>117</v>
      </c>
      <c r="L416" s="11">
        <v>5800</v>
      </c>
      <c r="M416" s="16">
        <v>2999</v>
      </c>
      <c r="N416" s="11" t="s">
        <v>296</v>
      </c>
      <c r="O416" s="20">
        <f>15.75*M416</f>
        <v>47234.25</v>
      </c>
    </row>
    <row r="417" spans="1:17" ht="26.4" x14ac:dyDescent="0.25">
      <c r="A417" s="11">
        <v>415</v>
      </c>
      <c r="B417" s="11" t="s">
        <v>443</v>
      </c>
      <c r="C417" s="11" t="s">
        <v>295</v>
      </c>
      <c r="D417" s="11" t="s">
        <v>527</v>
      </c>
      <c r="E417" s="11">
        <v>1</v>
      </c>
      <c r="F417" s="11" t="s">
        <v>296</v>
      </c>
      <c r="G417" s="11">
        <v>52702</v>
      </c>
      <c r="H417" s="11" t="s">
        <v>296</v>
      </c>
      <c r="I417" s="11">
        <v>52702</v>
      </c>
      <c r="J417" s="11" t="s">
        <v>521</v>
      </c>
      <c r="K417" s="11" t="s">
        <v>117</v>
      </c>
      <c r="L417" s="11">
        <v>5100</v>
      </c>
      <c r="M417" s="19">
        <v>17</v>
      </c>
      <c r="N417" s="11" t="s">
        <v>296</v>
      </c>
      <c r="O417" s="20">
        <f t="shared" ref="O417:O419" si="45">15.75*M417</f>
        <v>267.75</v>
      </c>
    </row>
    <row r="418" spans="1:17" ht="22.5" customHeight="1" x14ac:dyDescent="0.25">
      <c r="A418" s="11">
        <v>416</v>
      </c>
      <c r="B418" s="11" t="s">
        <v>443</v>
      </c>
      <c r="C418" s="11" t="s">
        <v>295</v>
      </c>
      <c r="D418" s="11" t="s">
        <v>357</v>
      </c>
      <c r="E418" s="11">
        <v>1</v>
      </c>
      <c r="F418" s="11" t="s">
        <v>296</v>
      </c>
      <c r="G418" s="11">
        <v>52706</v>
      </c>
      <c r="H418" s="11" t="s">
        <v>297</v>
      </c>
      <c r="I418" s="11">
        <v>52706</v>
      </c>
      <c r="J418" s="11" t="s">
        <v>521</v>
      </c>
      <c r="K418" s="11" t="s">
        <v>117</v>
      </c>
      <c r="L418" s="11">
        <v>2300</v>
      </c>
      <c r="M418" s="19">
        <v>55</v>
      </c>
      <c r="N418" s="11" t="s">
        <v>296</v>
      </c>
      <c r="O418" s="20">
        <f t="shared" si="45"/>
        <v>866.25</v>
      </c>
    </row>
    <row r="419" spans="1:17" ht="19.5" customHeight="1" x14ac:dyDescent="0.25">
      <c r="A419" s="11">
        <v>417</v>
      </c>
      <c r="B419" s="11" t="s">
        <v>443</v>
      </c>
      <c r="C419" s="11" t="s">
        <v>295</v>
      </c>
      <c r="D419" s="11" t="s">
        <v>357</v>
      </c>
      <c r="E419" s="11">
        <v>1</v>
      </c>
      <c r="F419" s="11" t="s">
        <v>296</v>
      </c>
      <c r="G419" s="11">
        <v>52707</v>
      </c>
      <c r="H419" s="11" t="s">
        <v>296</v>
      </c>
      <c r="I419" s="11">
        <v>52707</v>
      </c>
      <c r="J419" s="11" t="s">
        <v>521</v>
      </c>
      <c r="K419" s="11" t="s">
        <v>117</v>
      </c>
      <c r="L419" s="11">
        <v>5100</v>
      </c>
      <c r="M419" s="19">
        <v>67</v>
      </c>
      <c r="N419" s="11" t="s">
        <v>296</v>
      </c>
      <c r="O419" s="20">
        <f t="shared" si="45"/>
        <v>1055.25</v>
      </c>
    </row>
    <row r="420" spans="1:17" ht="26.4" x14ac:dyDescent="0.25">
      <c r="A420" s="11">
        <v>418</v>
      </c>
      <c r="B420" s="11" t="s">
        <v>443</v>
      </c>
      <c r="C420" s="11" t="s">
        <v>295</v>
      </c>
      <c r="D420" s="11" t="s">
        <v>549</v>
      </c>
      <c r="E420" s="11">
        <v>1</v>
      </c>
      <c r="F420" s="11" t="s">
        <v>9</v>
      </c>
      <c r="G420" s="11">
        <v>52714</v>
      </c>
      <c r="H420" s="11" t="s">
        <v>9</v>
      </c>
      <c r="I420" s="11">
        <v>52714</v>
      </c>
      <c r="J420" s="11" t="s">
        <v>521</v>
      </c>
      <c r="K420" s="11" t="s">
        <v>10</v>
      </c>
      <c r="L420" s="11">
        <v>6011</v>
      </c>
      <c r="M420" s="19">
        <v>1</v>
      </c>
      <c r="N420" s="12"/>
      <c r="O420" s="20">
        <f>2.4*M420</f>
        <v>2.4</v>
      </c>
    </row>
    <row r="421" spans="1:17" ht="21.75" customHeight="1" x14ac:dyDescent="0.25">
      <c r="A421" s="11">
        <v>419</v>
      </c>
      <c r="B421" s="11" t="s">
        <v>443</v>
      </c>
      <c r="C421" s="11" t="s">
        <v>295</v>
      </c>
      <c r="D421" s="11" t="s">
        <v>358</v>
      </c>
      <c r="E421" s="11">
        <v>1</v>
      </c>
      <c r="F421" s="11" t="s">
        <v>297</v>
      </c>
      <c r="G421" s="11">
        <v>52708</v>
      </c>
      <c r="H421" s="11" t="s">
        <v>296</v>
      </c>
      <c r="I421" s="11">
        <v>52708</v>
      </c>
      <c r="J421" s="11" t="s">
        <v>521</v>
      </c>
      <c r="K421" s="11" t="s">
        <v>117</v>
      </c>
      <c r="L421" s="11">
        <v>1400</v>
      </c>
      <c r="M421" s="19">
        <v>34</v>
      </c>
      <c r="N421" s="11" t="s">
        <v>296</v>
      </c>
      <c r="O421" s="20">
        <f t="shared" ref="O421:O422" si="46">15.75*M421</f>
        <v>535.5</v>
      </c>
    </row>
    <row r="422" spans="1:17" ht="33" customHeight="1" x14ac:dyDescent="0.25">
      <c r="A422" s="32">
        <v>420</v>
      </c>
      <c r="B422" s="32" t="s">
        <v>443</v>
      </c>
      <c r="C422" s="32" t="s">
        <v>295</v>
      </c>
      <c r="D422" s="32" t="s">
        <v>359</v>
      </c>
      <c r="E422" s="32">
        <v>1</v>
      </c>
      <c r="F422" s="32" t="s">
        <v>297</v>
      </c>
      <c r="G422" s="32">
        <v>52709</v>
      </c>
      <c r="H422" s="32" t="s">
        <v>296</v>
      </c>
      <c r="I422" s="32">
        <v>52709</v>
      </c>
      <c r="J422" s="11" t="s">
        <v>521</v>
      </c>
      <c r="K422" s="11" t="s">
        <v>117</v>
      </c>
      <c r="L422" s="32">
        <v>1400</v>
      </c>
      <c r="M422" s="19">
        <v>41</v>
      </c>
      <c r="N422" s="32" t="s">
        <v>297</v>
      </c>
      <c r="O422" s="20">
        <f t="shared" si="46"/>
        <v>645.75</v>
      </c>
    </row>
    <row r="423" spans="1:17" ht="20.25" customHeight="1" x14ac:dyDescent="0.25">
      <c r="A423" s="32"/>
      <c r="B423" s="32"/>
      <c r="C423" s="32"/>
      <c r="D423" s="32"/>
      <c r="E423" s="32"/>
      <c r="F423" s="32"/>
      <c r="G423" s="32"/>
      <c r="H423" s="32"/>
      <c r="I423" s="32"/>
      <c r="J423" s="11" t="s">
        <v>521</v>
      </c>
      <c r="K423" s="11" t="s">
        <v>10</v>
      </c>
      <c r="L423" s="32"/>
      <c r="M423" s="16">
        <v>1</v>
      </c>
      <c r="N423" s="32"/>
      <c r="O423" s="20">
        <f>2.8*M423</f>
        <v>2.8</v>
      </c>
    </row>
    <row r="424" spans="1:17" ht="28.5" customHeight="1" x14ac:dyDescent="0.25">
      <c r="A424" s="32">
        <v>421</v>
      </c>
      <c r="B424" s="32" t="s">
        <v>443</v>
      </c>
      <c r="C424" s="32" t="s">
        <v>295</v>
      </c>
      <c r="D424" s="32" t="s">
        <v>360</v>
      </c>
      <c r="E424" s="32">
        <v>1</v>
      </c>
      <c r="F424" s="32" t="s">
        <v>296</v>
      </c>
      <c r="G424" s="32">
        <v>52710</v>
      </c>
      <c r="H424" s="32" t="s">
        <v>296</v>
      </c>
      <c r="I424" s="32">
        <v>52710</v>
      </c>
      <c r="J424" s="32" t="s">
        <v>521</v>
      </c>
      <c r="K424" s="11" t="s">
        <v>117</v>
      </c>
      <c r="L424" s="32">
        <v>5700</v>
      </c>
      <c r="M424" s="19">
        <v>76</v>
      </c>
      <c r="N424" s="32"/>
      <c r="O424" s="20">
        <f>15.75*M424</f>
        <v>1197</v>
      </c>
    </row>
    <row r="425" spans="1:17" ht="17.25" customHeight="1" x14ac:dyDescent="0.25">
      <c r="A425" s="32"/>
      <c r="B425" s="32"/>
      <c r="C425" s="32"/>
      <c r="D425" s="32"/>
      <c r="E425" s="32"/>
      <c r="F425" s="32"/>
      <c r="G425" s="32"/>
      <c r="H425" s="32"/>
      <c r="I425" s="32"/>
      <c r="J425" s="32"/>
      <c r="K425" s="11" t="s">
        <v>10</v>
      </c>
      <c r="L425" s="32"/>
      <c r="M425" s="19">
        <v>35</v>
      </c>
      <c r="N425" s="32"/>
      <c r="O425" s="20">
        <f>2.8*M425</f>
        <v>98</v>
      </c>
      <c r="P425" s="23"/>
      <c r="Q425" s="24"/>
    </row>
    <row r="426" spans="1:17" s="13" customFormat="1" ht="30.75" customHeight="1" x14ac:dyDescent="0.25">
      <c r="A426" s="11">
        <v>422</v>
      </c>
      <c r="B426" s="11" t="s">
        <v>443</v>
      </c>
      <c r="C426" s="11" t="s">
        <v>361</v>
      </c>
      <c r="D426" s="11" t="s">
        <v>362</v>
      </c>
      <c r="E426" s="11">
        <v>14</v>
      </c>
      <c r="F426" s="11" t="s">
        <v>363</v>
      </c>
      <c r="G426" s="11">
        <v>51972</v>
      </c>
      <c r="H426" s="11"/>
      <c r="I426" s="11">
        <v>51972</v>
      </c>
      <c r="J426" s="11" t="s">
        <v>521</v>
      </c>
      <c r="K426" s="11" t="s">
        <v>10</v>
      </c>
      <c r="L426" s="11">
        <v>2400</v>
      </c>
      <c r="M426" s="19">
        <v>824</v>
      </c>
      <c r="N426" s="12"/>
      <c r="O426" s="8">
        <f>2.88*M426</f>
        <v>2373.12</v>
      </c>
      <c r="P426" s="18"/>
      <c r="Q426" s="18"/>
    </row>
    <row r="427" spans="1:17" s="13" customFormat="1" ht="26.4" x14ac:dyDescent="0.25">
      <c r="A427" s="11">
        <v>423</v>
      </c>
      <c r="B427" s="11" t="s">
        <v>443</v>
      </c>
      <c r="C427" s="11" t="s">
        <v>361</v>
      </c>
      <c r="D427" s="11" t="s">
        <v>364</v>
      </c>
      <c r="E427" s="11">
        <v>14</v>
      </c>
      <c r="F427" s="11" t="s">
        <v>365</v>
      </c>
      <c r="G427" s="11">
        <v>51970</v>
      </c>
      <c r="H427" s="11"/>
      <c r="I427" s="11">
        <v>51970</v>
      </c>
      <c r="J427" s="11" t="s">
        <v>521</v>
      </c>
      <c r="K427" s="11" t="s">
        <v>10</v>
      </c>
      <c r="L427" s="11">
        <v>2400</v>
      </c>
      <c r="M427" s="19">
        <v>905</v>
      </c>
      <c r="N427" s="12"/>
      <c r="O427" s="8">
        <f>2.88*M427</f>
        <v>2606.4</v>
      </c>
      <c r="P427" s="18"/>
      <c r="Q427" s="18"/>
    </row>
    <row r="428" spans="1:17" s="13" customFormat="1" ht="23.25" customHeight="1" x14ac:dyDescent="0.25">
      <c r="A428" s="11">
        <v>424</v>
      </c>
      <c r="B428" s="11" t="s">
        <v>443</v>
      </c>
      <c r="C428" s="11" t="s">
        <v>361</v>
      </c>
      <c r="D428" s="11" t="s">
        <v>366</v>
      </c>
      <c r="E428" s="11">
        <v>14</v>
      </c>
      <c r="F428" s="11" t="s">
        <v>367</v>
      </c>
      <c r="G428" s="11">
        <v>51968</v>
      </c>
      <c r="H428" s="11"/>
      <c r="I428" s="11">
        <v>51968</v>
      </c>
      <c r="J428" s="11" t="s">
        <v>31</v>
      </c>
      <c r="K428" s="11" t="s">
        <v>10</v>
      </c>
      <c r="L428" s="11">
        <v>1600</v>
      </c>
      <c r="M428" s="19">
        <v>517</v>
      </c>
      <c r="N428" s="12"/>
      <c r="O428" s="8">
        <f>3.36*M428</f>
        <v>1737.12</v>
      </c>
      <c r="P428" s="18"/>
      <c r="Q428" s="18"/>
    </row>
    <row r="429" spans="1:17" s="13" customFormat="1" ht="19.5" customHeight="1" x14ac:dyDescent="0.25">
      <c r="A429" s="11">
        <v>425</v>
      </c>
      <c r="B429" s="11" t="s">
        <v>443</v>
      </c>
      <c r="C429" s="11" t="s">
        <v>361</v>
      </c>
      <c r="D429" s="11" t="s">
        <v>368</v>
      </c>
      <c r="E429" s="11">
        <v>14</v>
      </c>
      <c r="F429" s="11" t="s">
        <v>369</v>
      </c>
      <c r="G429" s="11">
        <v>51967</v>
      </c>
      <c r="H429" s="11"/>
      <c r="I429" s="11">
        <v>51967</v>
      </c>
      <c r="J429" s="11" t="s">
        <v>521</v>
      </c>
      <c r="K429" s="11" t="s">
        <v>10</v>
      </c>
      <c r="L429" s="11">
        <v>1400</v>
      </c>
      <c r="M429" s="19">
        <v>392</v>
      </c>
      <c r="N429" s="12"/>
      <c r="O429" s="8">
        <f t="shared" ref="O429:O431" si="47">2.88*M429</f>
        <v>1128.96</v>
      </c>
      <c r="P429" s="18"/>
      <c r="Q429" s="18"/>
    </row>
    <row r="430" spans="1:17" s="13" customFormat="1" ht="56.25" customHeight="1" x14ac:dyDescent="0.25">
      <c r="A430" s="11">
        <v>426</v>
      </c>
      <c r="B430" s="11" t="s">
        <v>443</v>
      </c>
      <c r="C430" s="11" t="s">
        <v>361</v>
      </c>
      <c r="D430" s="11" t="s">
        <v>370</v>
      </c>
      <c r="E430" s="11">
        <v>14</v>
      </c>
      <c r="F430" s="11" t="s">
        <v>371</v>
      </c>
      <c r="G430" s="11">
        <v>51966</v>
      </c>
      <c r="H430" s="11"/>
      <c r="I430" s="11">
        <v>51966</v>
      </c>
      <c r="J430" s="11" t="s">
        <v>521</v>
      </c>
      <c r="K430" s="11" t="s">
        <v>10</v>
      </c>
      <c r="L430" s="11">
        <v>1500</v>
      </c>
      <c r="M430" s="19">
        <v>427</v>
      </c>
      <c r="N430" s="12"/>
      <c r="O430" s="8">
        <f t="shared" si="47"/>
        <v>1229.76</v>
      </c>
      <c r="P430" s="18"/>
      <c r="Q430" s="18"/>
    </row>
    <row r="431" spans="1:17" s="13" customFormat="1" ht="39.6" x14ac:dyDescent="0.25">
      <c r="A431" s="11">
        <v>427</v>
      </c>
      <c r="B431" s="11" t="s">
        <v>443</v>
      </c>
      <c r="C431" s="11" t="s">
        <v>361</v>
      </c>
      <c r="D431" s="11" t="s">
        <v>372</v>
      </c>
      <c r="E431" s="11">
        <v>14</v>
      </c>
      <c r="F431" s="11" t="s">
        <v>373</v>
      </c>
      <c r="G431" s="11">
        <v>51965</v>
      </c>
      <c r="H431" s="11"/>
      <c r="I431" s="11">
        <v>51965</v>
      </c>
      <c r="J431" s="11" t="s">
        <v>521</v>
      </c>
      <c r="K431" s="11" t="s">
        <v>10</v>
      </c>
      <c r="L431" s="11">
        <v>2000</v>
      </c>
      <c r="M431" s="19">
        <v>576</v>
      </c>
      <c r="N431" s="12"/>
      <c r="O431" s="8">
        <f t="shared" si="47"/>
        <v>1658.8799999999999</v>
      </c>
      <c r="P431" s="18"/>
      <c r="Q431" s="18"/>
    </row>
    <row r="432" spans="1:17" s="13" customFormat="1" ht="39.6" x14ac:dyDescent="0.25">
      <c r="A432" s="11">
        <v>428</v>
      </c>
      <c r="B432" s="11" t="s">
        <v>443</v>
      </c>
      <c r="C432" s="11" t="s">
        <v>361</v>
      </c>
      <c r="D432" s="11" t="s">
        <v>374</v>
      </c>
      <c r="E432" s="11">
        <v>14</v>
      </c>
      <c r="F432" s="11" t="s">
        <v>375</v>
      </c>
      <c r="G432" s="11">
        <v>51964</v>
      </c>
      <c r="H432" s="11"/>
      <c r="I432" s="11">
        <v>51964</v>
      </c>
      <c r="J432" s="11" t="s">
        <v>31</v>
      </c>
      <c r="K432" s="11" t="s">
        <v>10</v>
      </c>
      <c r="L432" s="11">
        <v>1200</v>
      </c>
      <c r="M432" s="19">
        <v>341</v>
      </c>
      <c r="N432" s="12"/>
      <c r="O432" s="8">
        <f t="shared" ref="O432:O435" si="48">3.36*M432</f>
        <v>1145.76</v>
      </c>
      <c r="P432" s="18"/>
      <c r="Q432" s="18"/>
    </row>
    <row r="433" spans="1:17" s="13" customFormat="1" ht="18" customHeight="1" x14ac:dyDescent="0.25">
      <c r="A433" s="11">
        <v>429</v>
      </c>
      <c r="B433" s="11" t="s">
        <v>443</v>
      </c>
      <c r="C433" s="11" t="s">
        <v>361</v>
      </c>
      <c r="D433" s="11" t="s">
        <v>376</v>
      </c>
      <c r="E433" s="11">
        <v>14</v>
      </c>
      <c r="F433" s="11" t="s">
        <v>377</v>
      </c>
      <c r="G433" s="11">
        <v>51963</v>
      </c>
      <c r="H433" s="11"/>
      <c r="I433" s="11">
        <v>51963</v>
      </c>
      <c r="J433" s="11" t="s">
        <v>31</v>
      </c>
      <c r="K433" s="11" t="s">
        <v>10</v>
      </c>
      <c r="L433" s="11">
        <v>1700</v>
      </c>
      <c r="M433" s="19">
        <v>478</v>
      </c>
      <c r="N433" s="12"/>
      <c r="O433" s="8">
        <f t="shared" si="48"/>
        <v>1606.08</v>
      </c>
      <c r="P433" s="18"/>
      <c r="Q433" s="18"/>
    </row>
    <row r="434" spans="1:17" s="13" customFormat="1" ht="18" customHeight="1" x14ac:dyDescent="0.25">
      <c r="A434" s="11">
        <v>430</v>
      </c>
      <c r="B434" s="11" t="s">
        <v>443</v>
      </c>
      <c r="C434" s="11" t="s">
        <v>361</v>
      </c>
      <c r="D434" s="11" t="s">
        <v>378</v>
      </c>
      <c r="E434" s="11">
        <v>14</v>
      </c>
      <c r="F434" s="11" t="s">
        <v>379</v>
      </c>
      <c r="G434" s="11">
        <v>51962</v>
      </c>
      <c r="H434" s="11"/>
      <c r="I434" s="11">
        <v>51962</v>
      </c>
      <c r="J434" s="11" t="s">
        <v>31</v>
      </c>
      <c r="K434" s="11" t="s">
        <v>10</v>
      </c>
      <c r="L434" s="11">
        <v>2000</v>
      </c>
      <c r="M434" s="19">
        <v>565</v>
      </c>
      <c r="N434" s="12"/>
      <c r="O434" s="8">
        <f t="shared" si="48"/>
        <v>1898.3999999999999</v>
      </c>
      <c r="P434" s="18"/>
      <c r="Q434" s="18"/>
    </row>
    <row r="435" spans="1:17" s="13" customFormat="1" ht="17.25" customHeight="1" x14ac:dyDescent="0.25">
      <c r="A435" s="11">
        <v>431</v>
      </c>
      <c r="B435" s="11" t="s">
        <v>443</v>
      </c>
      <c r="C435" s="11" t="s">
        <v>361</v>
      </c>
      <c r="D435" s="11" t="s">
        <v>380</v>
      </c>
      <c r="E435" s="11">
        <v>14</v>
      </c>
      <c r="F435" s="11" t="s">
        <v>381</v>
      </c>
      <c r="G435" s="11">
        <v>51961</v>
      </c>
      <c r="H435" s="11"/>
      <c r="I435" s="11">
        <v>51961</v>
      </c>
      <c r="J435" s="11" t="s">
        <v>31</v>
      </c>
      <c r="K435" s="11" t="s">
        <v>10</v>
      </c>
      <c r="L435" s="11">
        <v>2200</v>
      </c>
      <c r="M435" s="19">
        <v>625</v>
      </c>
      <c r="N435" s="12"/>
      <c r="O435" s="8">
        <f t="shared" si="48"/>
        <v>2100</v>
      </c>
      <c r="P435" s="18"/>
      <c r="Q435" s="18"/>
    </row>
    <row r="436" spans="1:17" s="13" customFormat="1" ht="15" customHeight="1" x14ac:dyDescent="0.25">
      <c r="A436" s="11">
        <v>432</v>
      </c>
      <c r="B436" s="11" t="s">
        <v>443</v>
      </c>
      <c r="C436" s="11" t="s">
        <v>361</v>
      </c>
      <c r="D436" s="11" t="s">
        <v>543</v>
      </c>
      <c r="E436" s="11">
        <v>14</v>
      </c>
      <c r="F436" s="11" t="s">
        <v>382</v>
      </c>
      <c r="G436" s="11">
        <v>51960</v>
      </c>
      <c r="H436" s="11"/>
      <c r="I436" s="11">
        <v>51960</v>
      </c>
      <c r="J436" s="11" t="s">
        <v>521</v>
      </c>
      <c r="K436" s="11" t="s">
        <v>10</v>
      </c>
      <c r="L436" s="11">
        <v>3000</v>
      </c>
      <c r="M436" s="19">
        <v>833</v>
      </c>
      <c r="N436" s="12"/>
      <c r="O436" s="8">
        <f t="shared" ref="O436:O437" si="49">2.88*M436</f>
        <v>2399.04</v>
      </c>
      <c r="P436" s="18"/>
      <c r="Q436" s="18"/>
    </row>
    <row r="437" spans="1:17" s="13" customFormat="1" ht="36.75" customHeight="1" x14ac:dyDescent="0.25">
      <c r="A437" s="11">
        <v>433</v>
      </c>
      <c r="B437" s="11" t="s">
        <v>443</v>
      </c>
      <c r="C437" s="11" t="s">
        <v>361</v>
      </c>
      <c r="D437" s="11" t="s">
        <v>383</v>
      </c>
      <c r="E437" s="11">
        <v>14</v>
      </c>
      <c r="F437" s="11" t="s">
        <v>384</v>
      </c>
      <c r="G437" s="11">
        <v>52017</v>
      </c>
      <c r="H437" s="11"/>
      <c r="I437" s="11">
        <v>52017</v>
      </c>
      <c r="J437" s="11" t="s">
        <v>521</v>
      </c>
      <c r="K437" s="11" t="s">
        <v>10</v>
      </c>
      <c r="L437" s="11">
        <v>2100</v>
      </c>
      <c r="M437" s="19">
        <v>3</v>
      </c>
      <c r="N437" s="12"/>
      <c r="O437" s="8">
        <f t="shared" si="49"/>
        <v>8.64</v>
      </c>
      <c r="P437" s="18"/>
      <c r="Q437" s="18"/>
    </row>
    <row r="438" spans="1:17" s="13" customFormat="1" ht="16.5" customHeight="1" x14ac:dyDescent="0.25">
      <c r="A438" s="11">
        <v>434</v>
      </c>
      <c r="B438" s="11" t="s">
        <v>443</v>
      </c>
      <c r="C438" s="11" t="s">
        <v>361</v>
      </c>
      <c r="D438" s="11" t="s">
        <v>385</v>
      </c>
      <c r="E438" s="11">
        <v>14</v>
      </c>
      <c r="F438" s="11" t="s">
        <v>386</v>
      </c>
      <c r="G438" s="11">
        <v>52018</v>
      </c>
      <c r="H438" s="11"/>
      <c r="I438" s="11">
        <v>52018</v>
      </c>
      <c r="J438" s="11" t="s">
        <v>31</v>
      </c>
      <c r="K438" s="11" t="s">
        <v>10</v>
      </c>
      <c r="L438" s="11">
        <v>2200</v>
      </c>
      <c r="M438" s="19">
        <v>55</v>
      </c>
      <c r="N438" s="12"/>
      <c r="O438" s="8">
        <f t="shared" ref="O438:O439" si="50">3.36*M438</f>
        <v>184.79999999999998</v>
      </c>
      <c r="P438" s="18"/>
      <c r="Q438" s="18"/>
    </row>
    <row r="439" spans="1:17" s="13" customFormat="1" ht="18" customHeight="1" x14ac:dyDescent="0.25">
      <c r="A439" s="11">
        <v>435</v>
      </c>
      <c r="B439" s="11" t="s">
        <v>443</v>
      </c>
      <c r="C439" s="11" t="s">
        <v>361</v>
      </c>
      <c r="D439" s="11" t="s">
        <v>385</v>
      </c>
      <c r="E439" s="11">
        <v>14</v>
      </c>
      <c r="F439" s="11" t="s">
        <v>386</v>
      </c>
      <c r="G439" s="11">
        <v>52018</v>
      </c>
      <c r="H439" s="11"/>
      <c r="I439" s="11">
        <v>52018</v>
      </c>
      <c r="J439" s="11" t="s">
        <v>31</v>
      </c>
      <c r="K439" s="11" t="s">
        <v>10</v>
      </c>
      <c r="L439" s="11">
        <v>2200</v>
      </c>
      <c r="M439" s="19">
        <v>501</v>
      </c>
      <c r="N439" s="12"/>
      <c r="O439" s="8">
        <f t="shared" si="50"/>
        <v>1683.36</v>
      </c>
      <c r="P439" s="18"/>
      <c r="Q439" s="18"/>
    </row>
    <row r="440" spans="1:17" s="13" customFormat="1" ht="18" customHeight="1" x14ac:dyDescent="0.25">
      <c r="A440" s="11">
        <v>436</v>
      </c>
      <c r="B440" s="11" t="s">
        <v>443</v>
      </c>
      <c r="C440" s="11" t="s">
        <v>361</v>
      </c>
      <c r="D440" s="11" t="s">
        <v>387</v>
      </c>
      <c r="E440" s="11">
        <v>14</v>
      </c>
      <c r="F440" s="11" t="s">
        <v>388</v>
      </c>
      <c r="G440" s="11">
        <v>52019</v>
      </c>
      <c r="H440" s="11"/>
      <c r="I440" s="11">
        <v>52019</v>
      </c>
      <c r="J440" s="11" t="s">
        <v>521</v>
      </c>
      <c r="K440" s="11" t="s">
        <v>10</v>
      </c>
      <c r="L440" s="11">
        <v>2700</v>
      </c>
      <c r="M440" s="19">
        <v>2610</v>
      </c>
      <c r="N440" s="12"/>
      <c r="O440" s="8">
        <f>2.88*M440</f>
        <v>7516.7999999999993</v>
      </c>
      <c r="P440" s="18"/>
      <c r="Q440" s="18"/>
    </row>
    <row r="441" spans="1:17" s="13" customFormat="1" ht="18.75" customHeight="1" x14ac:dyDescent="0.25">
      <c r="A441" s="11">
        <v>437</v>
      </c>
      <c r="B441" s="11" t="s">
        <v>443</v>
      </c>
      <c r="C441" s="11" t="s">
        <v>361</v>
      </c>
      <c r="D441" s="11" t="s">
        <v>389</v>
      </c>
      <c r="E441" s="11">
        <v>14</v>
      </c>
      <c r="F441" s="11" t="s">
        <v>390</v>
      </c>
      <c r="G441" s="11">
        <v>52020</v>
      </c>
      <c r="H441" s="11"/>
      <c r="I441" s="11">
        <v>52020</v>
      </c>
      <c r="J441" s="11" t="s">
        <v>31</v>
      </c>
      <c r="K441" s="11" t="s">
        <v>10</v>
      </c>
      <c r="L441" s="11">
        <v>1400</v>
      </c>
      <c r="M441" s="19">
        <v>1283</v>
      </c>
      <c r="N441" s="12"/>
      <c r="O441" s="8">
        <f t="shared" ref="O441:O446" si="51">3.36*M441</f>
        <v>4310.88</v>
      </c>
      <c r="P441" s="18"/>
      <c r="Q441" s="18"/>
    </row>
    <row r="442" spans="1:17" s="13" customFormat="1" ht="21" customHeight="1" x14ac:dyDescent="0.25">
      <c r="A442" s="11">
        <v>438</v>
      </c>
      <c r="B442" s="11" t="s">
        <v>443</v>
      </c>
      <c r="C442" s="11" t="s">
        <v>361</v>
      </c>
      <c r="D442" s="11" t="s">
        <v>391</v>
      </c>
      <c r="E442" s="11">
        <v>14</v>
      </c>
      <c r="F442" s="11" t="s">
        <v>392</v>
      </c>
      <c r="G442" s="11">
        <v>52021</v>
      </c>
      <c r="H442" s="11"/>
      <c r="I442" s="11">
        <v>52021</v>
      </c>
      <c r="J442" s="11" t="s">
        <v>31</v>
      </c>
      <c r="K442" s="11" t="s">
        <v>10</v>
      </c>
      <c r="L442" s="11">
        <v>1500</v>
      </c>
      <c r="M442" s="19">
        <v>558</v>
      </c>
      <c r="N442" s="12"/>
      <c r="O442" s="8">
        <f t="shared" si="51"/>
        <v>1874.8799999999999</v>
      </c>
      <c r="P442" s="18"/>
      <c r="Q442" s="18"/>
    </row>
    <row r="443" spans="1:17" s="13" customFormat="1" ht="18" customHeight="1" x14ac:dyDescent="0.25">
      <c r="A443" s="11">
        <v>439</v>
      </c>
      <c r="B443" s="11" t="s">
        <v>443</v>
      </c>
      <c r="C443" s="11" t="s">
        <v>361</v>
      </c>
      <c r="D443" s="11" t="s">
        <v>393</v>
      </c>
      <c r="E443" s="11">
        <v>14</v>
      </c>
      <c r="F443" s="11" t="s">
        <v>394</v>
      </c>
      <c r="G443" s="11">
        <v>52022</v>
      </c>
      <c r="H443" s="11"/>
      <c r="I443" s="11">
        <v>52022</v>
      </c>
      <c r="J443" s="11" t="s">
        <v>31</v>
      </c>
      <c r="K443" s="11" t="s">
        <v>10</v>
      </c>
      <c r="L443" s="11">
        <v>1800</v>
      </c>
      <c r="M443" s="19">
        <v>26</v>
      </c>
      <c r="N443" s="12"/>
      <c r="O443" s="8">
        <f t="shared" si="51"/>
        <v>87.36</v>
      </c>
      <c r="P443" s="18"/>
      <c r="Q443" s="18"/>
    </row>
    <row r="444" spans="1:17" s="13" customFormat="1" ht="15" customHeight="1" x14ac:dyDescent="0.25">
      <c r="A444" s="11">
        <v>440</v>
      </c>
      <c r="B444" s="11" t="s">
        <v>443</v>
      </c>
      <c r="C444" s="11" t="s">
        <v>361</v>
      </c>
      <c r="D444" s="11" t="s">
        <v>395</v>
      </c>
      <c r="E444" s="11">
        <v>14</v>
      </c>
      <c r="F444" s="11" t="s">
        <v>396</v>
      </c>
      <c r="G444" s="11">
        <v>52010</v>
      </c>
      <c r="H444" s="11"/>
      <c r="I444" s="11">
        <v>52010</v>
      </c>
      <c r="J444" s="11" t="s">
        <v>31</v>
      </c>
      <c r="K444" s="11" t="s">
        <v>10</v>
      </c>
      <c r="L444" s="11">
        <v>5800</v>
      </c>
      <c r="M444" s="19">
        <v>3207</v>
      </c>
      <c r="N444" s="12"/>
      <c r="O444" s="8">
        <f t="shared" si="51"/>
        <v>10775.52</v>
      </c>
      <c r="P444" s="18"/>
      <c r="Q444" s="18"/>
    </row>
    <row r="445" spans="1:17" s="13" customFormat="1" ht="17.25" customHeight="1" x14ac:dyDescent="0.25">
      <c r="A445" s="11">
        <v>441</v>
      </c>
      <c r="B445" s="11" t="s">
        <v>443</v>
      </c>
      <c r="C445" s="11" t="s">
        <v>361</v>
      </c>
      <c r="D445" s="11" t="s">
        <v>397</v>
      </c>
      <c r="E445" s="11">
        <v>14</v>
      </c>
      <c r="F445" s="11" t="s">
        <v>398</v>
      </c>
      <c r="G445" s="11">
        <v>52014</v>
      </c>
      <c r="H445" s="11"/>
      <c r="I445" s="11">
        <v>52014</v>
      </c>
      <c r="J445" s="11" t="s">
        <v>31</v>
      </c>
      <c r="K445" s="11" t="s">
        <v>10</v>
      </c>
      <c r="L445" s="11">
        <v>1600</v>
      </c>
      <c r="M445" s="19">
        <v>1600</v>
      </c>
      <c r="N445" s="12"/>
      <c r="O445" s="8">
        <f t="shared" si="51"/>
        <v>5376</v>
      </c>
      <c r="P445" s="18"/>
      <c r="Q445" s="18"/>
    </row>
    <row r="446" spans="1:17" s="13" customFormat="1" ht="16.5" customHeight="1" x14ac:dyDescent="0.25">
      <c r="A446" s="11">
        <v>442</v>
      </c>
      <c r="B446" s="11" t="s">
        <v>443</v>
      </c>
      <c r="C446" s="11" t="s">
        <v>361</v>
      </c>
      <c r="D446" s="11" t="s">
        <v>399</v>
      </c>
      <c r="E446" s="11">
        <v>14</v>
      </c>
      <c r="F446" s="11" t="s">
        <v>400</v>
      </c>
      <c r="G446" s="11">
        <v>52011</v>
      </c>
      <c r="H446" s="11"/>
      <c r="I446" s="11">
        <v>52011</v>
      </c>
      <c r="J446" s="11" t="s">
        <v>31</v>
      </c>
      <c r="K446" s="11" t="s">
        <v>10</v>
      </c>
      <c r="L446" s="11">
        <v>3600</v>
      </c>
      <c r="M446" s="19">
        <v>1966</v>
      </c>
      <c r="N446" s="12"/>
      <c r="O446" s="8">
        <f t="shared" si="51"/>
        <v>6605.7599999999993</v>
      </c>
      <c r="P446" s="23"/>
      <c r="Q446" s="24"/>
    </row>
    <row r="447" spans="1:17" ht="18" customHeight="1" x14ac:dyDescent="0.25">
      <c r="A447" s="6"/>
      <c r="B447" s="36" t="s">
        <v>401</v>
      </c>
      <c r="C447" s="37"/>
      <c r="D447" s="37"/>
      <c r="E447" s="37"/>
      <c r="F447" s="37"/>
      <c r="G447" s="37"/>
      <c r="H447" s="37"/>
      <c r="I447" s="37"/>
      <c r="J447" s="37"/>
      <c r="K447" s="37"/>
      <c r="L447" s="38"/>
      <c r="M447" s="25">
        <f>SUBTOTAL(9,M6:M446)</f>
        <v>556552</v>
      </c>
      <c r="N447" s="26">
        <v>730</v>
      </c>
      <c r="O447" s="25">
        <f>SUM(O6:O446)</f>
        <v>8316129.3800000008</v>
      </c>
      <c r="Q447" s="14"/>
    </row>
    <row r="448" spans="1:17" ht="76.5" customHeight="1" x14ac:dyDescent="0.25">
      <c r="A448" s="27" t="s">
        <v>550</v>
      </c>
      <c r="B448" s="28"/>
      <c r="C448" s="28"/>
      <c r="D448" s="28"/>
      <c r="E448" s="28"/>
      <c r="F448" s="28"/>
      <c r="G448" s="28"/>
      <c r="H448" s="28"/>
      <c r="I448" s="28"/>
      <c r="J448" s="28"/>
      <c r="K448" s="28"/>
      <c r="L448" s="28"/>
      <c r="M448" s="28"/>
      <c r="N448" s="28"/>
      <c r="O448" s="28"/>
      <c r="P448" s="28"/>
    </row>
    <row r="449" s="28" customFormat="1" ht="27.75" customHeight="1" x14ac:dyDescent="0.25"/>
  </sheetData>
  <autoFilter ref="A2:P447">
    <filterColumn colId="1">
      <filters>
        <filter val="MURES"/>
        <filter val="MUREȘ"/>
      </filters>
    </filterColumn>
  </autoFilter>
  <mergeCells count="451">
    <mergeCell ref="L353:L355"/>
    <mergeCell ref="L356:L358"/>
    <mergeCell ref="N338:N339"/>
    <mergeCell ref="N342:N343"/>
    <mergeCell ref="N344:N345"/>
    <mergeCell ref="M347:M349"/>
    <mergeCell ref="N347:N349"/>
    <mergeCell ref="K356:K358"/>
    <mergeCell ref="O347:O349"/>
    <mergeCell ref="M350:M352"/>
    <mergeCell ref="N350:N352"/>
    <mergeCell ref="O350:O352"/>
    <mergeCell ref="M353:M355"/>
    <mergeCell ref="N353:N355"/>
    <mergeCell ref="O353:O355"/>
    <mergeCell ref="M356:M358"/>
    <mergeCell ref="N356:N358"/>
    <mergeCell ref="O356:O358"/>
    <mergeCell ref="K353:K355"/>
    <mergeCell ref="G338:G339"/>
    <mergeCell ref="H338:H339"/>
    <mergeCell ref="I338:I339"/>
    <mergeCell ref="K338:K339"/>
    <mergeCell ref="L347:L349"/>
    <mergeCell ref="L350:L352"/>
    <mergeCell ref="I347:I349"/>
    <mergeCell ref="J347:J349"/>
    <mergeCell ref="K347:K349"/>
    <mergeCell ref="K350:K352"/>
    <mergeCell ref="G342:G343"/>
    <mergeCell ref="B356:B358"/>
    <mergeCell ref="C356:C358"/>
    <mergeCell ref="D356:D358"/>
    <mergeCell ref="E356:E358"/>
    <mergeCell ref="G356:G358"/>
    <mergeCell ref="H356:H358"/>
    <mergeCell ref="H342:H343"/>
    <mergeCell ref="A347:A349"/>
    <mergeCell ref="B347:B349"/>
    <mergeCell ref="C347:C349"/>
    <mergeCell ref="D347:D349"/>
    <mergeCell ref="E347:E349"/>
    <mergeCell ref="G347:G349"/>
    <mergeCell ref="H347:H349"/>
    <mergeCell ref="A353:A355"/>
    <mergeCell ref="E344:E345"/>
    <mergeCell ref="F344:F345"/>
    <mergeCell ref="G344:G345"/>
    <mergeCell ref="H344:H345"/>
    <mergeCell ref="B353:B355"/>
    <mergeCell ref="C353:C355"/>
    <mergeCell ref="D353:D355"/>
    <mergeCell ref="E353:E355"/>
    <mergeCell ref="A342:A343"/>
    <mergeCell ref="B447:L447"/>
    <mergeCell ref="L422:L423"/>
    <mergeCell ref="N422:N423"/>
    <mergeCell ref="A424:A425"/>
    <mergeCell ref="B424:B425"/>
    <mergeCell ref="C424:C425"/>
    <mergeCell ref="D424:D425"/>
    <mergeCell ref="E424:E425"/>
    <mergeCell ref="F424:F425"/>
    <mergeCell ref="G424:G425"/>
    <mergeCell ref="H424:H425"/>
    <mergeCell ref="I424:I425"/>
    <mergeCell ref="J424:J425"/>
    <mergeCell ref="L424:L425"/>
    <mergeCell ref="N424:N425"/>
    <mergeCell ref="A422:A423"/>
    <mergeCell ref="B422:B423"/>
    <mergeCell ref="C422:C423"/>
    <mergeCell ref="D422:D423"/>
    <mergeCell ref="E422:E423"/>
    <mergeCell ref="F422:F423"/>
    <mergeCell ref="G422:G423"/>
    <mergeCell ref="H422:H423"/>
    <mergeCell ref="I422:I423"/>
    <mergeCell ref="J412:J413"/>
    <mergeCell ref="L412:L413"/>
    <mergeCell ref="N412:N413"/>
    <mergeCell ref="A414:A415"/>
    <mergeCell ref="B414:B415"/>
    <mergeCell ref="C414:C415"/>
    <mergeCell ref="D414:D415"/>
    <mergeCell ref="E414:E415"/>
    <mergeCell ref="F414:F415"/>
    <mergeCell ref="G414:G415"/>
    <mergeCell ref="H414:H415"/>
    <mergeCell ref="I414:I415"/>
    <mergeCell ref="J414:J415"/>
    <mergeCell ref="L414:L415"/>
    <mergeCell ref="N414:N415"/>
    <mergeCell ref="A412:A413"/>
    <mergeCell ref="B412:B413"/>
    <mergeCell ref="C412:C413"/>
    <mergeCell ref="D412:D413"/>
    <mergeCell ref="E412:E413"/>
    <mergeCell ref="F412:F413"/>
    <mergeCell ref="G412:G413"/>
    <mergeCell ref="H412:H413"/>
    <mergeCell ref="I412:I413"/>
    <mergeCell ref="G323:G325"/>
    <mergeCell ref="H323:H325"/>
    <mergeCell ref="I323:I325"/>
    <mergeCell ref="L323:L325"/>
    <mergeCell ref="N323:N325"/>
    <mergeCell ref="A323:A325"/>
    <mergeCell ref="B323:B325"/>
    <mergeCell ref="C323:C325"/>
    <mergeCell ref="D323:D325"/>
    <mergeCell ref="E323:E325"/>
    <mergeCell ref="F323:F325"/>
    <mergeCell ref="I356:I358"/>
    <mergeCell ref="J356:J358"/>
    <mergeCell ref="A350:A352"/>
    <mergeCell ref="I344:I345"/>
    <mergeCell ref="J344:J345"/>
    <mergeCell ref="I342:I343"/>
    <mergeCell ref="J342:J343"/>
    <mergeCell ref="A344:A345"/>
    <mergeCell ref="B344:B345"/>
    <mergeCell ref="C344:C345"/>
    <mergeCell ref="D344:D345"/>
    <mergeCell ref="G353:G355"/>
    <mergeCell ref="H353:H355"/>
    <mergeCell ref="I353:I355"/>
    <mergeCell ref="J353:J355"/>
    <mergeCell ref="B350:B352"/>
    <mergeCell ref="C350:C352"/>
    <mergeCell ref="D350:D352"/>
    <mergeCell ref="E350:E352"/>
    <mergeCell ref="G350:G352"/>
    <mergeCell ref="H350:H352"/>
    <mergeCell ref="I350:I352"/>
    <mergeCell ref="J350:J352"/>
    <mergeCell ref="A356:A358"/>
    <mergeCell ref="B342:B343"/>
    <mergeCell ref="C342:C343"/>
    <mergeCell ref="D342:D343"/>
    <mergeCell ref="E342:E343"/>
    <mergeCell ref="F342:F343"/>
    <mergeCell ref="D338:D339"/>
    <mergeCell ref="E338:E339"/>
    <mergeCell ref="F338:F339"/>
    <mergeCell ref="A338:A339"/>
    <mergeCell ref="B338:B339"/>
    <mergeCell ref="C338:C339"/>
    <mergeCell ref="G288:G290"/>
    <mergeCell ref="H288:H290"/>
    <mergeCell ref="I288:I290"/>
    <mergeCell ref="J288:J290"/>
    <mergeCell ref="L288:L290"/>
    <mergeCell ref="N288:N290"/>
    <mergeCell ref="A288:A290"/>
    <mergeCell ref="B288:B290"/>
    <mergeCell ref="C288:C290"/>
    <mergeCell ref="D288:D290"/>
    <mergeCell ref="E288:E290"/>
    <mergeCell ref="F288:F290"/>
    <mergeCell ref="G312:G313"/>
    <mergeCell ref="H312:H313"/>
    <mergeCell ref="I312:I313"/>
    <mergeCell ref="J312:J313"/>
    <mergeCell ref="L312:L313"/>
    <mergeCell ref="N312:N313"/>
    <mergeCell ref="A312:A313"/>
    <mergeCell ref="B312:B313"/>
    <mergeCell ref="C312:C313"/>
    <mergeCell ref="D312:D313"/>
    <mergeCell ref="E312:E313"/>
    <mergeCell ref="F312:F313"/>
    <mergeCell ref="J285:J287"/>
    <mergeCell ref="L285:L287"/>
    <mergeCell ref="N285:N287"/>
    <mergeCell ref="A285:A287"/>
    <mergeCell ref="B285:B287"/>
    <mergeCell ref="C285:C287"/>
    <mergeCell ref="D285:D287"/>
    <mergeCell ref="E285:E287"/>
    <mergeCell ref="F285:F287"/>
    <mergeCell ref="A230:A231"/>
    <mergeCell ref="B230:B231"/>
    <mergeCell ref="C230:C231"/>
    <mergeCell ref="D230:D231"/>
    <mergeCell ref="E230:E231"/>
    <mergeCell ref="F230:F231"/>
    <mergeCell ref="G285:G287"/>
    <mergeCell ref="H285:H287"/>
    <mergeCell ref="I285:I287"/>
    <mergeCell ref="I213:I216"/>
    <mergeCell ref="H213:H216"/>
    <mergeCell ref="G213:G216"/>
    <mergeCell ref="G230:G231"/>
    <mergeCell ref="H230:H231"/>
    <mergeCell ref="I230:I231"/>
    <mergeCell ref="J230:J231"/>
    <mergeCell ref="L230:L231"/>
    <mergeCell ref="N230:N231"/>
    <mergeCell ref="A227:A228"/>
    <mergeCell ref="B227:B228"/>
    <mergeCell ref="C227:C228"/>
    <mergeCell ref="D227:D228"/>
    <mergeCell ref="E227:E228"/>
    <mergeCell ref="F227:F228"/>
    <mergeCell ref="A3:O3"/>
    <mergeCell ref="G152:G153"/>
    <mergeCell ref="H152:H153"/>
    <mergeCell ref="I152:I153"/>
    <mergeCell ref="J152:J153"/>
    <mergeCell ref="L152:L153"/>
    <mergeCell ref="N152:N153"/>
    <mergeCell ref="A152:A153"/>
    <mergeCell ref="B152:B153"/>
    <mergeCell ref="G227:G228"/>
    <mergeCell ref="H227:H228"/>
    <mergeCell ref="I227:I228"/>
    <mergeCell ref="K227:K228"/>
    <mergeCell ref="L227:L228"/>
    <mergeCell ref="N227:N228"/>
    <mergeCell ref="L213:L216"/>
    <mergeCell ref="K213:K216"/>
    <mergeCell ref="J213:J216"/>
    <mergeCell ref="N150:N151"/>
    <mergeCell ref="A150:A151"/>
    <mergeCell ref="B150:B151"/>
    <mergeCell ref="C150:C151"/>
    <mergeCell ref="D150:D151"/>
    <mergeCell ref="E150:E151"/>
    <mergeCell ref="F150:F151"/>
    <mergeCell ref="G147:G149"/>
    <mergeCell ref="H147:H149"/>
    <mergeCell ref="I147:I149"/>
    <mergeCell ref="J147:J149"/>
    <mergeCell ref="L147:L149"/>
    <mergeCell ref="N147:N149"/>
    <mergeCell ref="A147:A149"/>
    <mergeCell ref="B147:B149"/>
    <mergeCell ref="C147:C149"/>
    <mergeCell ref="D147:D149"/>
    <mergeCell ref="E147:E149"/>
    <mergeCell ref="F147:F149"/>
    <mergeCell ref="G150:G151"/>
    <mergeCell ref="H150:H151"/>
    <mergeCell ref="I150:I151"/>
    <mergeCell ref="J150:J151"/>
    <mergeCell ref="L150:L151"/>
    <mergeCell ref="G143:G146"/>
    <mergeCell ref="H143:H146"/>
    <mergeCell ref="I143:I146"/>
    <mergeCell ref="J143:J146"/>
    <mergeCell ref="L143:L146"/>
    <mergeCell ref="N143:N146"/>
    <mergeCell ref="A143:A146"/>
    <mergeCell ref="B143:B146"/>
    <mergeCell ref="C143:C146"/>
    <mergeCell ref="D143:D146"/>
    <mergeCell ref="E143:E146"/>
    <mergeCell ref="F143:F146"/>
    <mergeCell ref="G140:G142"/>
    <mergeCell ref="H140:H142"/>
    <mergeCell ref="I140:I142"/>
    <mergeCell ref="J140:J142"/>
    <mergeCell ref="L140:L142"/>
    <mergeCell ref="N140:N142"/>
    <mergeCell ref="A140:A142"/>
    <mergeCell ref="B140:B142"/>
    <mergeCell ref="C140:C142"/>
    <mergeCell ref="D140:D142"/>
    <mergeCell ref="E140:E142"/>
    <mergeCell ref="F140:F142"/>
    <mergeCell ref="G138:G139"/>
    <mergeCell ref="H138:H139"/>
    <mergeCell ref="I138:I139"/>
    <mergeCell ref="J138:J139"/>
    <mergeCell ref="L138:L139"/>
    <mergeCell ref="N138:N139"/>
    <mergeCell ref="A138:A139"/>
    <mergeCell ref="B138:B139"/>
    <mergeCell ref="C138:C139"/>
    <mergeCell ref="D138:D139"/>
    <mergeCell ref="E138:E139"/>
    <mergeCell ref="F138:F139"/>
    <mergeCell ref="G135:G137"/>
    <mergeCell ref="H135:H137"/>
    <mergeCell ref="I135:I137"/>
    <mergeCell ref="J135:J137"/>
    <mergeCell ref="L135:L137"/>
    <mergeCell ref="N135:N137"/>
    <mergeCell ref="A135:A137"/>
    <mergeCell ref="B135:B137"/>
    <mergeCell ref="C135:C137"/>
    <mergeCell ref="D135:D137"/>
    <mergeCell ref="E135:E137"/>
    <mergeCell ref="F135:F137"/>
    <mergeCell ref="G132:G134"/>
    <mergeCell ref="H132:H134"/>
    <mergeCell ref="I132:I134"/>
    <mergeCell ref="J132:J134"/>
    <mergeCell ref="L132:L134"/>
    <mergeCell ref="N132:N134"/>
    <mergeCell ref="A132:A134"/>
    <mergeCell ref="B132:B134"/>
    <mergeCell ref="C132:C134"/>
    <mergeCell ref="D132:D134"/>
    <mergeCell ref="E132:E134"/>
    <mergeCell ref="F132:F134"/>
    <mergeCell ref="G128:G131"/>
    <mergeCell ref="H128:H131"/>
    <mergeCell ref="I128:I131"/>
    <mergeCell ref="J128:J131"/>
    <mergeCell ref="L128:L131"/>
    <mergeCell ref="N128:N131"/>
    <mergeCell ref="A128:A131"/>
    <mergeCell ref="B128:B131"/>
    <mergeCell ref="C128:C131"/>
    <mergeCell ref="D128:D131"/>
    <mergeCell ref="E128:E131"/>
    <mergeCell ref="F128:F131"/>
    <mergeCell ref="G125:G127"/>
    <mergeCell ref="H125:H127"/>
    <mergeCell ref="I125:I127"/>
    <mergeCell ref="J125:J127"/>
    <mergeCell ref="L125:L127"/>
    <mergeCell ref="N125:N127"/>
    <mergeCell ref="A125:A127"/>
    <mergeCell ref="B125:B127"/>
    <mergeCell ref="C125:C127"/>
    <mergeCell ref="D125:D127"/>
    <mergeCell ref="E125:E127"/>
    <mergeCell ref="F125:F127"/>
    <mergeCell ref="G123:G124"/>
    <mergeCell ref="H123:H124"/>
    <mergeCell ref="I123:I124"/>
    <mergeCell ref="J123:J124"/>
    <mergeCell ref="L123:L124"/>
    <mergeCell ref="N123:N124"/>
    <mergeCell ref="A123:A124"/>
    <mergeCell ref="B123:B124"/>
    <mergeCell ref="C123:C124"/>
    <mergeCell ref="D123:D124"/>
    <mergeCell ref="E123:E124"/>
    <mergeCell ref="F123:F124"/>
    <mergeCell ref="G120:G121"/>
    <mergeCell ref="H120:H121"/>
    <mergeCell ref="I120:I121"/>
    <mergeCell ref="J120:J121"/>
    <mergeCell ref="L120:L121"/>
    <mergeCell ref="N120:N121"/>
    <mergeCell ref="A120:A121"/>
    <mergeCell ref="B120:B121"/>
    <mergeCell ref="C120:C121"/>
    <mergeCell ref="D120:D121"/>
    <mergeCell ref="E120:E121"/>
    <mergeCell ref="F120:F121"/>
    <mergeCell ref="G116:G118"/>
    <mergeCell ref="H116:H118"/>
    <mergeCell ref="I116:I118"/>
    <mergeCell ref="J116:J118"/>
    <mergeCell ref="L116:L118"/>
    <mergeCell ref="N116:N118"/>
    <mergeCell ref="A116:A118"/>
    <mergeCell ref="B116:B118"/>
    <mergeCell ref="C116:C118"/>
    <mergeCell ref="D116:D118"/>
    <mergeCell ref="E116:E118"/>
    <mergeCell ref="F116:F118"/>
    <mergeCell ref="G113:G115"/>
    <mergeCell ref="H113:H115"/>
    <mergeCell ref="I113:I115"/>
    <mergeCell ref="J113:J115"/>
    <mergeCell ref="L113:L115"/>
    <mergeCell ref="N113:N115"/>
    <mergeCell ref="A113:A115"/>
    <mergeCell ref="B113:B115"/>
    <mergeCell ref="C113:C115"/>
    <mergeCell ref="D113:D115"/>
    <mergeCell ref="E113:E115"/>
    <mergeCell ref="F113:F115"/>
    <mergeCell ref="J110:J112"/>
    <mergeCell ref="L110:L112"/>
    <mergeCell ref="N110:N112"/>
    <mergeCell ref="A110:A112"/>
    <mergeCell ref="B110:B112"/>
    <mergeCell ref="C110:C112"/>
    <mergeCell ref="D110:D112"/>
    <mergeCell ref="E110:E112"/>
    <mergeCell ref="F110:F112"/>
    <mergeCell ref="A108:A109"/>
    <mergeCell ref="B108:B109"/>
    <mergeCell ref="C108:C109"/>
    <mergeCell ref="D108:D109"/>
    <mergeCell ref="E108:E109"/>
    <mergeCell ref="F108:F109"/>
    <mergeCell ref="G110:G112"/>
    <mergeCell ref="H110:H112"/>
    <mergeCell ref="I110:I112"/>
    <mergeCell ref="D105:D106"/>
    <mergeCell ref="E105:E106"/>
    <mergeCell ref="F105:F106"/>
    <mergeCell ref="G108:G109"/>
    <mergeCell ref="H108:H109"/>
    <mergeCell ref="I108:I109"/>
    <mergeCell ref="J108:J109"/>
    <mergeCell ref="L108:L109"/>
    <mergeCell ref="N108:N109"/>
    <mergeCell ref="J100:J101"/>
    <mergeCell ref="L100:L101"/>
    <mergeCell ref="N100:N101"/>
    <mergeCell ref="G100:G101"/>
    <mergeCell ref="H100:H101"/>
    <mergeCell ref="G105:G106"/>
    <mergeCell ref="H105:H106"/>
    <mergeCell ref="I105:I106"/>
    <mergeCell ref="J105:J106"/>
    <mergeCell ref="L105:L106"/>
    <mergeCell ref="N105:N106"/>
    <mergeCell ref="A100:A101"/>
    <mergeCell ref="B100:B101"/>
    <mergeCell ref="C100:C101"/>
    <mergeCell ref="D100:D101"/>
    <mergeCell ref="E100:E101"/>
    <mergeCell ref="F100:F101"/>
    <mergeCell ref="G102:G104"/>
    <mergeCell ref="H102:H104"/>
    <mergeCell ref="I102:I104"/>
    <mergeCell ref="I100:I101"/>
    <mergeCell ref="A448:P448"/>
    <mergeCell ref="A449:XFD449"/>
    <mergeCell ref="F213:F216"/>
    <mergeCell ref="E213:E216"/>
    <mergeCell ref="D213:D216"/>
    <mergeCell ref="C213:C216"/>
    <mergeCell ref="B213:B216"/>
    <mergeCell ref="A213:A216"/>
    <mergeCell ref="A102:A104"/>
    <mergeCell ref="B102:B104"/>
    <mergeCell ref="C102:C104"/>
    <mergeCell ref="D102:D104"/>
    <mergeCell ref="E102:E104"/>
    <mergeCell ref="F102:F104"/>
    <mergeCell ref="C152:C153"/>
    <mergeCell ref="D152:D153"/>
    <mergeCell ref="E152:E153"/>
    <mergeCell ref="F152:F153"/>
    <mergeCell ref="J102:J104"/>
    <mergeCell ref="L102:L104"/>
    <mergeCell ref="N102:N104"/>
    <mergeCell ref="A105:A106"/>
    <mergeCell ref="B105:B106"/>
    <mergeCell ref="C105:C106"/>
  </mergeCells>
  <printOptions horizontalCentered="1"/>
  <pageMargins left="0.45" right="0.45" top="0.5" bottom="0.5" header="0.3" footer="0.3"/>
  <pageSetup paperSize="9" scale="64" fitToHeight="0" orientation="landscape" r:id="rId1"/>
  <headerFooter>
    <oddFooter>Page &amp;P</oddFooter>
  </headerFooter>
  <rowBreaks count="3" manualBreakCount="3">
    <brk id="122" max="16383" man="1"/>
    <brk id="212" max="16383" man="1"/>
    <brk id="43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Ostiadal</dc:creator>
  <cp:lastModifiedBy>Andreea</cp:lastModifiedBy>
  <cp:lastPrinted>2022-12-14T10:21:36Z</cp:lastPrinted>
  <dcterms:created xsi:type="dcterms:W3CDTF">2015-06-05T18:17:20Z</dcterms:created>
  <dcterms:modified xsi:type="dcterms:W3CDTF">2022-12-22T11:05:14Z</dcterms:modified>
</cp:coreProperties>
</file>