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ea\Downloads\"/>
    </mc:Choice>
  </mc:AlternateContent>
  <bookViews>
    <workbookView xWindow="0" yWindow="0" windowWidth="23040" windowHeight="9192"/>
  </bookViews>
  <sheets>
    <sheet name="Sheet1" sheetId="1" r:id="rId1"/>
  </sheets>
  <definedNames>
    <definedName name="_xlnm.Print_Area" localSheetId="0">Sheet1!$A$1:$R$221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7" i="1" l="1"/>
  <c r="O217" i="1"/>
  <c r="P217" i="1" s="1"/>
  <c r="Q216" i="1"/>
  <c r="O216" i="1"/>
  <c r="Q215" i="1"/>
  <c r="O215" i="1"/>
  <c r="Q214" i="1"/>
  <c r="O214" i="1"/>
  <c r="Q213" i="1"/>
  <c r="O213" i="1"/>
  <c r="P213" i="1" s="1"/>
  <c r="Q212" i="1"/>
  <c r="O212" i="1"/>
  <c r="Q211" i="1"/>
  <c r="O211" i="1"/>
  <c r="Q210" i="1"/>
  <c r="O210" i="1"/>
  <c r="Q209" i="1"/>
  <c r="O209" i="1"/>
  <c r="Q208" i="1"/>
  <c r="O208" i="1"/>
  <c r="Q207" i="1"/>
  <c r="O207" i="1"/>
  <c r="Q206" i="1"/>
  <c r="O206" i="1"/>
  <c r="Q205" i="1"/>
  <c r="O205" i="1"/>
  <c r="Q204" i="1"/>
  <c r="O204" i="1"/>
  <c r="Q203" i="1"/>
  <c r="O203" i="1"/>
  <c r="Q202" i="1"/>
  <c r="O202" i="1"/>
  <c r="Q201" i="1"/>
  <c r="O201" i="1"/>
  <c r="Q200" i="1"/>
  <c r="O200" i="1"/>
  <c r="Q199" i="1"/>
  <c r="O199" i="1"/>
  <c r="Q198" i="1"/>
  <c r="O198" i="1"/>
  <c r="Q197" i="1"/>
  <c r="O197" i="1"/>
  <c r="Q196" i="1"/>
  <c r="O196" i="1"/>
  <c r="Q195" i="1"/>
  <c r="O195" i="1"/>
  <c r="Q194" i="1"/>
  <c r="O194" i="1"/>
  <c r="Q193" i="1"/>
  <c r="O193" i="1"/>
  <c r="Q192" i="1"/>
  <c r="O192" i="1"/>
  <c r="Q191" i="1"/>
  <c r="O191" i="1"/>
  <c r="Q190" i="1"/>
  <c r="O190" i="1"/>
  <c r="Q189" i="1"/>
  <c r="O189" i="1"/>
  <c r="Q188" i="1"/>
  <c r="O188" i="1"/>
  <c r="Q187" i="1"/>
  <c r="O187" i="1"/>
  <c r="Q186" i="1"/>
  <c r="O186" i="1"/>
  <c r="Q185" i="1"/>
  <c r="O185" i="1"/>
  <c r="Q184" i="1"/>
  <c r="O184" i="1"/>
  <c r="Q183" i="1"/>
  <c r="O183" i="1"/>
  <c r="Q182" i="1"/>
  <c r="O182" i="1"/>
  <c r="Q181" i="1"/>
  <c r="O181" i="1"/>
  <c r="Q180" i="1"/>
  <c r="O180" i="1"/>
  <c r="Q179" i="1"/>
  <c r="P179" i="1" s="1"/>
  <c r="O179" i="1"/>
  <c r="Q178" i="1"/>
  <c r="O178" i="1"/>
  <c r="Q177" i="1"/>
  <c r="O177" i="1"/>
  <c r="Q176" i="1"/>
  <c r="O176" i="1"/>
  <c r="Q175" i="1"/>
  <c r="O175" i="1"/>
  <c r="Q174" i="1"/>
  <c r="O174" i="1"/>
  <c r="Q173" i="1"/>
  <c r="O173" i="1"/>
  <c r="Q172" i="1"/>
  <c r="O172" i="1"/>
  <c r="Q171" i="1"/>
  <c r="O171" i="1"/>
  <c r="Q170" i="1"/>
  <c r="O170" i="1"/>
  <c r="Q169" i="1"/>
  <c r="O169" i="1"/>
  <c r="Q168" i="1"/>
  <c r="O168" i="1"/>
  <c r="Q167" i="1"/>
  <c r="O167" i="1"/>
  <c r="Q166" i="1"/>
  <c r="O166" i="1"/>
  <c r="Q165" i="1"/>
  <c r="O165" i="1"/>
  <c r="Q164" i="1"/>
  <c r="O164" i="1"/>
  <c r="Q163" i="1"/>
  <c r="O163" i="1"/>
  <c r="Q162" i="1"/>
  <c r="O162" i="1"/>
  <c r="Q161" i="1"/>
  <c r="O161" i="1"/>
  <c r="Q160" i="1"/>
  <c r="O160" i="1"/>
  <c r="Q159" i="1"/>
  <c r="O159" i="1"/>
  <c r="Q158" i="1"/>
  <c r="O158" i="1"/>
  <c r="Q157" i="1"/>
  <c r="O157" i="1"/>
  <c r="Q156" i="1"/>
  <c r="O156" i="1"/>
  <c r="Q155" i="1"/>
  <c r="O155" i="1"/>
  <c r="Q154" i="1"/>
  <c r="O154" i="1"/>
  <c r="Q153" i="1"/>
  <c r="O153" i="1"/>
  <c r="Q152" i="1"/>
  <c r="O152" i="1"/>
  <c r="Q151" i="1"/>
  <c r="O151" i="1"/>
  <c r="Q150" i="1"/>
  <c r="O150" i="1"/>
  <c r="Q149" i="1"/>
  <c r="O149" i="1"/>
  <c r="Q148" i="1"/>
  <c r="O148" i="1"/>
  <c r="Q147" i="1"/>
  <c r="O147" i="1"/>
  <c r="Q146" i="1"/>
  <c r="O146" i="1"/>
  <c r="Q145" i="1"/>
  <c r="O145" i="1"/>
  <c r="P145" i="1" s="1"/>
  <c r="Q144" i="1"/>
  <c r="O144" i="1"/>
  <c r="Q143" i="1"/>
  <c r="O143" i="1"/>
  <c r="Q142" i="1"/>
  <c r="O142" i="1"/>
  <c r="Q141" i="1"/>
  <c r="O141" i="1"/>
  <c r="Q140" i="1"/>
  <c r="O140" i="1"/>
  <c r="Q139" i="1"/>
  <c r="O139" i="1"/>
  <c r="Q138" i="1"/>
  <c r="O138" i="1"/>
  <c r="Q137" i="1"/>
  <c r="O137" i="1"/>
  <c r="Q136" i="1"/>
  <c r="O136" i="1"/>
  <c r="Q135" i="1"/>
  <c r="O135" i="1"/>
  <c r="Q134" i="1"/>
  <c r="O134" i="1"/>
  <c r="Q133" i="1"/>
  <c r="O133" i="1"/>
  <c r="Q132" i="1"/>
  <c r="O132" i="1"/>
  <c r="Q131" i="1"/>
  <c r="O131" i="1"/>
  <c r="Q130" i="1"/>
  <c r="O130" i="1"/>
  <c r="Q129" i="1"/>
  <c r="O129" i="1"/>
  <c r="Q128" i="1"/>
  <c r="O128" i="1"/>
  <c r="Q127" i="1"/>
  <c r="P127" i="1" s="1"/>
  <c r="O127" i="1"/>
  <c r="Q126" i="1"/>
  <c r="O126" i="1"/>
  <c r="Q125" i="1"/>
  <c r="O125" i="1"/>
  <c r="Q124" i="1"/>
  <c r="O124" i="1"/>
  <c r="Q123" i="1"/>
  <c r="O123" i="1"/>
  <c r="Q122" i="1"/>
  <c r="O122" i="1"/>
  <c r="Q121" i="1"/>
  <c r="O121" i="1"/>
  <c r="Q120" i="1"/>
  <c r="O120" i="1"/>
  <c r="Q119" i="1"/>
  <c r="O119" i="1"/>
  <c r="Q118" i="1"/>
  <c r="O118" i="1"/>
  <c r="Q117" i="1"/>
  <c r="O117" i="1"/>
  <c r="Q116" i="1"/>
  <c r="O116" i="1"/>
  <c r="Q115" i="1"/>
  <c r="O115" i="1"/>
  <c r="Q114" i="1"/>
  <c r="O114" i="1"/>
  <c r="Q113" i="1"/>
  <c r="O113" i="1"/>
  <c r="Q112" i="1"/>
  <c r="O112" i="1"/>
  <c r="Q111" i="1"/>
  <c r="O111" i="1"/>
  <c r="Q110" i="1"/>
  <c r="O110" i="1"/>
  <c r="Q109" i="1"/>
  <c r="O109" i="1"/>
  <c r="Q108" i="1"/>
  <c r="O108" i="1"/>
  <c r="Q107" i="1"/>
  <c r="O107" i="1"/>
  <c r="Q106" i="1"/>
  <c r="O106" i="1"/>
  <c r="Q105" i="1"/>
  <c r="O105" i="1"/>
  <c r="Q104" i="1"/>
  <c r="O104" i="1"/>
  <c r="Q103" i="1"/>
  <c r="O103" i="1"/>
  <c r="Q102" i="1"/>
  <c r="O102" i="1"/>
  <c r="Q101" i="1"/>
  <c r="O101" i="1"/>
  <c r="Q100" i="1"/>
  <c r="O100" i="1"/>
  <c r="Q99" i="1"/>
  <c r="O99" i="1"/>
  <c r="P99" i="1" s="1"/>
  <c r="Q98" i="1"/>
  <c r="O98" i="1"/>
  <c r="Q97" i="1"/>
  <c r="O97" i="1"/>
  <c r="Q96" i="1"/>
  <c r="O96" i="1"/>
  <c r="Q95" i="1"/>
  <c r="O95" i="1"/>
  <c r="P95" i="1" s="1"/>
  <c r="Q94" i="1"/>
  <c r="O94" i="1"/>
  <c r="Q93" i="1"/>
  <c r="O93" i="1"/>
  <c r="Q92" i="1"/>
  <c r="O92" i="1"/>
  <c r="Q91" i="1"/>
  <c r="O91" i="1"/>
  <c r="Q90" i="1"/>
  <c r="O90" i="1"/>
  <c r="Q89" i="1"/>
  <c r="O89" i="1"/>
  <c r="Q88" i="1"/>
  <c r="O88" i="1"/>
  <c r="Q87" i="1"/>
  <c r="O87" i="1"/>
  <c r="P87" i="1" s="1"/>
  <c r="Q86" i="1"/>
  <c r="O86" i="1"/>
  <c r="Q85" i="1"/>
  <c r="O85" i="1"/>
  <c r="Q84" i="1"/>
  <c r="O84" i="1"/>
  <c r="Q83" i="1"/>
  <c r="O83" i="1"/>
  <c r="P83" i="1" s="1"/>
  <c r="Q82" i="1"/>
  <c r="O82" i="1"/>
  <c r="Q81" i="1"/>
  <c r="O81" i="1"/>
  <c r="Q80" i="1"/>
  <c r="O80" i="1"/>
  <c r="Q79" i="1"/>
  <c r="O79" i="1"/>
  <c r="P79" i="1" s="1"/>
  <c r="Q78" i="1"/>
  <c r="O78" i="1"/>
  <c r="Q77" i="1"/>
  <c r="O77" i="1"/>
  <c r="Q76" i="1"/>
  <c r="O76" i="1"/>
  <c r="Q75" i="1"/>
  <c r="O75" i="1"/>
  <c r="Q74" i="1"/>
  <c r="O74" i="1"/>
  <c r="Q73" i="1"/>
  <c r="O73" i="1"/>
  <c r="Q72" i="1"/>
  <c r="O72" i="1"/>
  <c r="Q71" i="1"/>
  <c r="O71" i="1"/>
  <c r="P71" i="1" s="1"/>
  <c r="Q70" i="1"/>
  <c r="O70" i="1"/>
  <c r="O69" i="1"/>
  <c r="P69" i="1" s="1"/>
  <c r="Q68" i="1"/>
  <c r="O68" i="1"/>
  <c r="Q67" i="1"/>
  <c r="O67" i="1"/>
  <c r="Q66" i="1"/>
  <c r="O66" i="1"/>
  <c r="Q65" i="1"/>
  <c r="O65" i="1"/>
  <c r="Q64" i="1"/>
  <c r="O64" i="1"/>
  <c r="Q63" i="1"/>
  <c r="O63" i="1"/>
  <c r="Q62" i="1"/>
  <c r="O62" i="1"/>
  <c r="Q61" i="1"/>
  <c r="O61" i="1"/>
  <c r="Q60" i="1"/>
  <c r="O60" i="1"/>
  <c r="Q59" i="1"/>
  <c r="O59" i="1"/>
  <c r="Q58" i="1"/>
  <c r="O58" i="1"/>
  <c r="Q57" i="1"/>
  <c r="O57" i="1"/>
  <c r="Q56" i="1"/>
  <c r="O56" i="1"/>
  <c r="Q55" i="1"/>
  <c r="O55" i="1"/>
  <c r="Q54" i="1"/>
  <c r="O54" i="1"/>
  <c r="Q53" i="1"/>
  <c r="O53" i="1"/>
  <c r="Q52" i="1"/>
  <c r="O52" i="1"/>
  <c r="Q51" i="1"/>
  <c r="O51" i="1"/>
  <c r="Q50" i="1"/>
  <c r="O50" i="1"/>
  <c r="Q49" i="1"/>
  <c r="O49" i="1"/>
  <c r="Q48" i="1"/>
  <c r="O48" i="1"/>
  <c r="Q47" i="1"/>
  <c r="O47" i="1"/>
  <c r="Q46" i="1"/>
  <c r="O46" i="1"/>
  <c r="Q45" i="1"/>
  <c r="O45" i="1"/>
  <c r="Q44" i="1"/>
  <c r="O44" i="1"/>
  <c r="Q43" i="1"/>
  <c r="O43" i="1"/>
  <c r="Q42" i="1"/>
  <c r="O42" i="1"/>
  <c r="Q41" i="1"/>
  <c r="O41" i="1"/>
  <c r="Q40" i="1"/>
  <c r="O40" i="1"/>
  <c r="Q39" i="1"/>
  <c r="O39" i="1"/>
  <c r="Q38" i="1"/>
  <c r="O38" i="1"/>
  <c r="Q37" i="1"/>
  <c r="O37" i="1"/>
  <c r="Q36" i="1"/>
  <c r="O36" i="1"/>
  <c r="Q35" i="1"/>
  <c r="O35" i="1"/>
  <c r="Q34" i="1"/>
  <c r="O34" i="1"/>
  <c r="Q33" i="1"/>
  <c r="O33" i="1"/>
  <c r="Q32" i="1"/>
  <c r="O32" i="1"/>
  <c r="Q31" i="1"/>
  <c r="O31" i="1"/>
  <c r="Q30" i="1"/>
  <c r="O30" i="1"/>
  <c r="Q29" i="1"/>
  <c r="O29" i="1"/>
  <c r="Q28" i="1"/>
  <c r="O28" i="1"/>
  <c r="Q27" i="1"/>
  <c r="O27" i="1"/>
  <c r="Q26" i="1"/>
  <c r="O26" i="1"/>
  <c r="Q25" i="1"/>
  <c r="O25" i="1"/>
  <c r="Q24" i="1"/>
  <c r="O24" i="1"/>
  <c r="Q23" i="1"/>
  <c r="O23" i="1"/>
  <c r="Q22" i="1"/>
  <c r="O22" i="1"/>
  <c r="Q21" i="1"/>
  <c r="O21" i="1"/>
  <c r="Q20" i="1"/>
  <c r="O20" i="1"/>
  <c r="Q19" i="1"/>
  <c r="O19" i="1"/>
  <c r="Q18" i="1"/>
  <c r="O18" i="1"/>
  <c r="Q17" i="1"/>
  <c r="O17" i="1"/>
  <c r="Q16" i="1"/>
  <c r="O16" i="1"/>
  <c r="Q15" i="1"/>
  <c r="O15" i="1"/>
  <c r="Q14" i="1"/>
  <c r="O14" i="1"/>
  <c r="Q13" i="1"/>
  <c r="O13" i="1"/>
  <c r="Q12" i="1"/>
  <c r="O12" i="1"/>
  <c r="Q11" i="1"/>
  <c r="O11" i="1"/>
  <c r="Q10" i="1"/>
  <c r="O10" i="1"/>
  <c r="Q9" i="1"/>
  <c r="O9" i="1"/>
  <c r="Q8" i="1"/>
  <c r="O8" i="1"/>
  <c r="Q7" i="1"/>
  <c r="O7" i="1"/>
  <c r="P74" i="1" l="1"/>
  <c r="P186" i="1"/>
  <c r="P111" i="1"/>
  <c r="P119" i="1"/>
  <c r="P123" i="1"/>
  <c r="P131" i="1"/>
  <c r="P135" i="1"/>
  <c r="P143" i="1"/>
  <c r="P147" i="1"/>
  <c r="P151" i="1"/>
  <c r="P155" i="1"/>
  <c r="P57" i="1"/>
  <c r="P165" i="1"/>
  <c r="P49" i="1"/>
  <c r="P65" i="1"/>
  <c r="P122" i="1"/>
  <c r="P73" i="1"/>
  <c r="P81" i="1"/>
  <c r="P97" i="1"/>
  <c r="P105" i="1"/>
  <c r="P209" i="1"/>
  <c r="P8" i="1"/>
  <c r="P16" i="1"/>
  <c r="P24" i="1"/>
  <c r="P44" i="1"/>
  <c r="P52" i="1"/>
  <c r="P60" i="1"/>
  <c r="P88" i="1"/>
  <c r="P92" i="1"/>
  <c r="P104" i="1"/>
  <c r="P167" i="1"/>
  <c r="P199" i="1"/>
  <c r="P203" i="1"/>
  <c r="P77" i="1"/>
  <c r="P93" i="1"/>
  <c r="P113" i="1"/>
  <c r="P121" i="1"/>
  <c r="P168" i="1"/>
  <c r="P176" i="1"/>
  <c r="P180" i="1"/>
  <c r="P200" i="1"/>
  <c r="P208" i="1"/>
  <c r="P129" i="1"/>
  <c r="P10" i="1"/>
  <c r="P14" i="1"/>
  <c r="P18" i="1"/>
  <c r="P141" i="1"/>
  <c r="P161" i="1"/>
  <c r="P169" i="1"/>
  <c r="P181" i="1"/>
  <c r="P185" i="1"/>
  <c r="P189" i="1"/>
  <c r="P197" i="1"/>
  <c r="P201" i="1"/>
  <c r="P39" i="1"/>
  <c r="P47" i="1"/>
  <c r="P55" i="1"/>
  <c r="P103" i="1"/>
  <c r="P107" i="1"/>
  <c r="P115" i="1"/>
  <c r="P138" i="1"/>
  <c r="P82" i="1"/>
  <c r="P101" i="1"/>
  <c r="P173" i="1"/>
  <c r="P154" i="1"/>
  <c r="P40" i="1"/>
  <c r="P68" i="1"/>
  <c r="P91" i="1"/>
  <c r="P106" i="1"/>
  <c r="P17" i="1"/>
  <c r="P114" i="1"/>
  <c r="P133" i="1"/>
  <c r="P137" i="1"/>
  <c r="P160" i="1"/>
  <c r="P164" i="1"/>
  <c r="P202" i="1"/>
  <c r="Q218" i="1"/>
  <c r="P146" i="1"/>
  <c r="P75" i="1"/>
  <c r="P166" i="1"/>
  <c r="P72" i="1"/>
  <c r="P125" i="1"/>
  <c r="P207" i="1"/>
  <c r="P90" i="1"/>
  <c r="P109" i="1"/>
  <c r="P120" i="1"/>
  <c r="P139" i="1"/>
  <c r="P193" i="1"/>
  <c r="P98" i="1"/>
  <c r="P117" i="1"/>
  <c r="P136" i="1"/>
  <c r="P22" i="1"/>
  <c r="P30" i="1"/>
  <c r="P42" i="1"/>
  <c r="P85" i="1"/>
  <c r="P89" i="1"/>
  <c r="P130" i="1"/>
  <c r="P149" i="1"/>
  <c r="P153" i="1"/>
  <c r="P157" i="1"/>
  <c r="P192" i="1"/>
  <c r="P196" i="1"/>
  <c r="P215" i="1"/>
  <c r="P212" i="1"/>
  <c r="P216" i="1"/>
  <c r="P205" i="1"/>
  <c r="P177" i="1"/>
  <c r="P170" i="1"/>
  <c r="P171" i="1"/>
  <c r="P25" i="1"/>
  <c r="P48" i="1"/>
  <c r="P84" i="1"/>
  <c r="P100" i="1"/>
  <c r="P183" i="1"/>
  <c r="P190" i="1"/>
  <c r="P26" i="1"/>
  <c r="P33" i="1"/>
  <c r="P64" i="1"/>
  <c r="P78" i="1"/>
  <c r="P94" i="1"/>
  <c r="P110" i="1"/>
  <c r="P126" i="1"/>
  <c r="P142" i="1"/>
  <c r="P152" i="1"/>
  <c r="P159" i="1"/>
  <c r="P162" i="1"/>
  <c r="P184" i="1"/>
  <c r="P187" i="1"/>
  <c r="P194" i="1"/>
  <c r="P56" i="1"/>
  <c r="P116" i="1"/>
  <c r="P132" i="1"/>
  <c r="P148" i="1"/>
  <c r="P158" i="1"/>
  <c r="P156" i="1"/>
  <c r="P163" i="1"/>
  <c r="P188" i="1"/>
  <c r="P191" i="1"/>
  <c r="P195" i="1"/>
  <c r="P198" i="1"/>
  <c r="P108" i="1"/>
  <c r="P124" i="1"/>
  <c r="P140" i="1"/>
  <c r="P174" i="1"/>
  <c r="P206" i="1"/>
  <c r="P12" i="1"/>
  <c r="P50" i="1"/>
  <c r="P66" i="1"/>
  <c r="P150" i="1"/>
  <c r="P210" i="1"/>
  <c r="P58" i="1"/>
  <c r="P76" i="1"/>
  <c r="P20" i="1"/>
  <c r="P70" i="1"/>
  <c r="P86" i="1"/>
  <c r="P102" i="1"/>
  <c r="P118" i="1"/>
  <c r="P134" i="1"/>
  <c r="P178" i="1"/>
  <c r="P9" i="1"/>
  <c r="P28" i="1"/>
  <c r="P32" i="1"/>
  <c r="P36" i="1"/>
  <c r="P63" i="1"/>
  <c r="P80" i="1"/>
  <c r="P96" i="1"/>
  <c r="P112" i="1"/>
  <c r="P128" i="1"/>
  <c r="P144" i="1"/>
  <c r="P172" i="1"/>
  <c r="P175" i="1"/>
  <c r="P182" i="1"/>
  <c r="P204" i="1"/>
  <c r="P211" i="1"/>
  <c r="P214" i="1"/>
  <c r="P11" i="1"/>
  <c r="P13" i="1"/>
  <c r="P21" i="1"/>
  <c r="P29" i="1"/>
  <c r="P34" i="1"/>
  <c r="P41" i="1"/>
  <c r="P15" i="1"/>
  <c r="P23" i="1"/>
  <c r="P31" i="1"/>
  <c r="P35" i="1"/>
  <c r="P38" i="1"/>
  <c r="P45" i="1"/>
  <c r="P51" i="1"/>
  <c r="P54" i="1"/>
  <c r="P61" i="1"/>
  <c r="P67" i="1"/>
  <c r="P19" i="1"/>
  <c r="P27" i="1"/>
  <c r="P37" i="1"/>
  <c r="P43" i="1"/>
  <c r="P46" i="1"/>
  <c r="P53" i="1"/>
  <c r="P59" i="1"/>
  <c r="P62" i="1"/>
  <c r="P7" i="1"/>
</calcChain>
</file>

<file path=xl/sharedStrings.xml><?xml version="1.0" encoding="utf-8"?>
<sst xmlns="http://schemas.openxmlformats.org/spreadsheetml/2006/main" count="1775" uniqueCount="345">
  <si>
    <t>Nr. crt.</t>
  </si>
  <si>
    <t>Tarla</t>
  </si>
  <si>
    <t>Extravilan / Intravilan</t>
  </si>
  <si>
    <t>Valoarea conf. Grila notarilor publici 2020 (lei/mp)</t>
  </si>
  <si>
    <t>Valoare Totală (Lei)</t>
  </si>
  <si>
    <t>Valoarea prejudiciului cauzat proprietarului (Lei)</t>
  </si>
  <si>
    <t>SIBIU</t>
  </si>
  <si>
    <t>BOIȚA</t>
  </si>
  <si>
    <t>BRANEA ANDREI- VIOREL,BRANEA IOANA-LETIȚIA,BRANEA TOMAS ȘTEFAN,BRANEA MATEI</t>
  </si>
  <si>
    <t>-</t>
  </si>
  <si>
    <t>3973, 3974, 3975</t>
  </si>
  <si>
    <t>Arabil</t>
  </si>
  <si>
    <t>Intravilan</t>
  </si>
  <si>
    <t>LEU NICOLAE</t>
  </si>
  <si>
    <t>BOBEICA MIKLOS</t>
  </si>
  <si>
    <t>BASARABĂ VERONICA</t>
  </si>
  <si>
    <t>PAROHIA ORTODOXA ROMANA</t>
  </si>
  <si>
    <t>LUPU SUSANA</t>
  </si>
  <si>
    <t xml:space="preserve">Extravilan </t>
  </si>
  <si>
    <t>DRAGOMIR VASILE,VASIU ANA</t>
  </si>
  <si>
    <t>HALMAGIU ACHIM</t>
  </si>
  <si>
    <t>VASIU IOANN,VASIU MARIA</t>
  </si>
  <si>
    <t>CÎRPĂTOREA IOAN</t>
  </si>
  <si>
    <t>GAVRILĂ IOAN</t>
  </si>
  <si>
    <t>CLOAJE VASILE</t>
  </si>
  <si>
    <t>FÂRȚONEA MARIA,FÂRȚONEA TOMA,FÂRȚONEA PARASCHIVA</t>
  </si>
  <si>
    <t>POPONEA IOAN</t>
  </si>
  <si>
    <t>SOLDEA ANNA</t>
  </si>
  <si>
    <t>DRAGOMIR PARASCHIVA</t>
  </si>
  <si>
    <t>CONSTANTINESCU FRAGUNE,BRĂTILESCU ANNA</t>
  </si>
  <si>
    <t>3133, 3134, 3135</t>
  </si>
  <si>
    <t>Fânețe</t>
  </si>
  <si>
    <t>FRÂNGU CONSTANTINESCU,POPOVICIU MARIA,CONSTANTINESCU OTILIA</t>
  </si>
  <si>
    <t>3141, 3142, 3182</t>
  </si>
  <si>
    <t>OLARIU ILONA</t>
  </si>
  <si>
    <t>3137, 3139</t>
  </si>
  <si>
    <t>SAVU IOAN,SAVU PARASCHIVA</t>
  </si>
  <si>
    <t>HĂLMAGIU ELENA</t>
  </si>
  <si>
    <t>3190, 3193</t>
  </si>
  <si>
    <t>POPȘOR IOAN</t>
  </si>
  <si>
    <t>HODREA PARASCHIVA,GRECU ANA,COLȚA ELENA,GRECU FLOAREA</t>
  </si>
  <si>
    <t>POENARIU NICOLAE,POENARIU MARIA</t>
  </si>
  <si>
    <t>STOICA IOAN,STOICA NICOLAE,STOICA TOMA,BOBEICĂ ANA</t>
  </si>
  <si>
    <t>CÎMPIAN MACSINIKA</t>
  </si>
  <si>
    <t>COCA MARIA,STOICA IOAN ELENA,COCA IOAN,COCA PARASCHIVA</t>
  </si>
  <si>
    <t>DĂNESCU IOAN,DĂNESCU NICOLAE,DĂNESCU ANA,DĂNESCU ELENA,DĂNESCU ILIE</t>
  </si>
  <si>
    <t>SAVU PARASCHIVA</t>
  </si>
  <si>
    <t>ISTRATE MARIA,ALBU ANA,ISTRATE TEODOSIU,ISTRATE IOAN,ISTRATE NICOLAE,ISTRATE MARIA,ISTRATE TOMA</t>
  </si>
  <si>
    <t>CLOAJE IOAN</t>
  </si>
  <si>
    <t>ALDEA NICOLAE,ALDEA ELENA</t>
  </si>
  <si>
    <t>3206/4</t>
  </si>
  <si>
    <t>NEACȘU ELENA,LUPU IOAN,LUPU ELENA</t>
  </si>
  <si>
    <t>3207, 3208, 3209</t>
  </si>
  <si>
    <t>COCA IANOȘ,COCA MARIA,COCA ANNA,MARIA TOMA COCA</t>
  </si>
  <si>
    <t>3213/1</t>
  </si>
  <si>
    <t>BOBEȘU TAMAȘ,BOBEȘ TAMAȘ,MOHAN MARIA,ISTRATE ANNA,BOBEȘ ELENA,BOBEȘIU TOMA</t>
  </si>
  <si>
    <t>3216/1</t>
  </si>
  <si>
    <t>CÂMPEAN MARIA,CÂMPEAN ANA,CÂMPEAN ILEANA,CÂMPENA PARASCHIVA</t>
  </si>
  <si>
    <t>CÂMPEAN MARIA</t>
  </si>
  <si>
    <t>BUCȘĂ NICOLAE</t>
  </si>
  <si>
    <t xml:space="preserve">NEGHINĂ TOMA ANA </t>
  </si>
  <si>
    <t>PĂTĂRĂU STOIA</t>
  </si>
  <si>
    <t>BRĂTILESCU IOAN,BRĂTILESCU PARASCHIVA</t>
  </si>
  <si>
    <t>CLOAJĂ ANA,CLOAJĂ NICOLAE,CLOAJĂ PARASCHIVA,CLOAJĂ ELENA</t>
  </si>
  <si>
    <t>BISERICA GRECO-ORIENTALĂ IN BOIȚA</t>
  </si>
  <si>
    <t>Construcție</t>
  </si>
  <si>
    <t>TROIȚĂ
S = 10 mp</t>
  </si>
  <si>
    <t>COCA NICOLAE,COCA IOAN,COCA NICOLAE,MARCU COCA,BALABAN ANA</t>
  </si>
  <si>
    <t>3250, 3253</t>
  </si>
  <si>
    <t>LUP NICOLAE</t>
  </si>
  <si>
    <t>BĂDILĂ PARASCHIVA</t>
  </si>
  <si>
    <t>3255, 3256</t>
  </si>
  <si>
    <t>BANCE MARIA</t>
  </si>
  <si>
    <t>BĂLȚIATU IOANA</t>
  </si>
  <si>
    <t>PĂTĂRĂU MARIA</t>
  </si>
  <si>
    <t>MORARIU SABINA,MORARIU ANNA,MORARIU TOMA,MORARIU IUON,MORARIU SABINA,MORARIU ANNA,MORARIU TOMA,MORARIU IANOȘ</t>
  </si>
  <si>
    <t>BUCȘĂ IANCU,OLĂRESCU PARASCHEVA</t>
  </si>
  <si>
    <t>Extravilan</t>
  </si>
  <si>
    <t>TOADER DRAGOMIR</t>
  </si>
  <si>
    <t>MOLDOR MARIA,STOICA ELENA,BOBEICA MARIA,DRAGOMIR PARASCHIVA,ALBOI MARIA,LUP ACHIM,SAVU ELENA,MARIA COCA,ELENA IOAN STOICA,IOAN COCA,ANA COCA,PARASCHIVA COCA,ANA SIGHENCEA</t>
  </si>
  <si>
    <t>DRĂGULESCU ELENA,DRĂGULESCU MARIA</t>
  </si>
  <si>
    <t xml:space="preserve"> - </t>
  </si>
  <si>
    <t>Strada</t>
  </si>
  <si>
    <t xml:space="preserve">Construcție BAR
S = 29 mp         </t>
  </si>
  <si>
    <t>Construcție WC S = 3 mp</t>
  </si>
  <si>
    <t>TĂLMACIU</t>
  </si>
  <si>
    <t>ENGBER ALBERT</t>
  </si>
  <si>
    <t>465/3</t>
  </si>
  <si>
    <t>Pășune</t>
  </si>
  <si>
    <t xml:space="preserve">Extravilan  </t>
  </si>
  <si>
    <t>COMUNA SADU</t>
  </si>
  <si>
    <t>3766/1/6</t>
  </si>
  <si>
    <t>Canal</t>
  </si>
  <si>
    <t>3766/1/5</t>
  </si>
  <si>
    <t>3766/1/3</t>
  </si>
  <si>
    <t>BÎRZĂ NICOLAE</t>
  </si>
  <si>
    <t>407/9</t>
  </si>
  <si>
    <t>NEGREA SIMION</t>
  </si>
  <si>
    <t>407/8</t>
  </si>
  <si>
    <t>RĂDOI NICOLAE</t>
  </si>
  <si>
    <t>407/7</t>
  </si>
  <si>
    <t>ȘERBU ANDREI,CIOROGARIU ELENA</t>
  </si>
  <si>
    <t>407/6</t>
  </si>
  <si>
    <t>RÎNJEU NICOLAE</t>
  </si>
  <si>
    <t>407/5</t>
  </si>
  <si>
    <t>VLĂSIE MIHAI</t>
  </si>
  <si>
    <t>407/4/2</t>
  </si>
  <si>
    <t>VLĂSIE GHEORGHE</t>
  </si>
  <si>
    <t>407/4/1</t>
  </si>
  <si>
    <t xml:space="preserve">ROTAR IOAN </t>
  </si>
  <si>
    <t>407/3</t>
  </si>
  <si>
    <t>CĂLĂRAŞ IOAN</t>
  </si>
  <si>
    <t>407/2</t>
  </si>
  <si>
    <t>RÎNJEU DAMIAN</t>
  </si>
  <si>
    <t>407/1</t>
  </si>
  <si>
    <t xml:space="preserve">RÎNJEU NICOLAE </t>
  </si>
  <si>
    <t>414/18</t>
  </si>
  <si>
    <t>ISAC SUSANA</t>
  </si>
  <si>
    <t>414/12</t>
  </si>
  <si>
    <t>SBERA IUSTINA</t>
  </si>
  <si>
    <t>414/11</t>
  </si>
  <si>
    <t>SBERA ELENA</t>
  </si>
  <si>
    <t>414/10</t>
  </si>
  <si>
    <t>BÎRZĂ IOAN</t>
  </si>
  <si>
    <t>414/9</t>
  </si>
  <si>
    <t>MITREA SIMION</t>
  </si>
  <si>
    <t>414/8</t>
  </si>
  <si>
    <t>RĂDOIU MIHAI</t>
  </si>
  <si>
    <t>414/7</t>
  </si>
  <si>
    <t>CĂLĂRAȘ IOAN</t>
  </si>
  <si>
    <t>414/6</t>
  </si>
  <si>
    <t>RÂNJEU PARASCHIVA</t>
  </si>
  <si>
    <t>414/5</t>
  </si>
  <si>
    <t>RODEAN MARIA</t>
  </si>
  <si>
    <t>414/4</t>
  </si>
  <si>
    <t>RÎNJEU GAVRILĂ</t>
  </si>
  <si>
    <t>414/3</t>
  </si>
  <si>
    <t>CRĂCIUN NICOLAE</t>
  </si>
  <si>
    <t>414/2</t>
  </si>
  <si>
    <t>STROILĂ ELENA</t>
  </si>
  <si>
    <t>CRĂCIUN RUSALIM IOAN</t>
  </si>
  <si>
    <t>CRĂCIUN ALEXANDRU DUMITRU</t>
  </si>
  <si>
    <t>LUCA VASILE FLORIAN</t>
  </si>
  <si>
    <t>BĂLTEANU ADRIAN</t>
  </si>
  <si>
    <t>CRĂCIUN IOAN</t>
  </si>
  <si>
    <t>STROE NICOLAE</t>
  </si>
  <si>
    <t>418/13</t>
  </si>
  <si>
    <t>MĂRGINEAN ANA</t>
  </si>
  <si>
    <t>418/12</t>
  </si>
  <si>
    <t>CIOROGAR IOAN</t>
  </si>
  <si>
    <t>414/32</t>
  </si>
  <si>
    <t>BARBU GHEORGHE</t>
  </si>
  <si>
    <t>2430/1</t>
  </si>
  <si>
    <t>NEDELCU PARASCHIVA</t>
  </si>
  <si>
    <t>2430/2</t>
  </si>
  <si>
    <t>OANCEA MIHAIL</t>
  </si>
  <si>
    <t>2433/1, 2434/1</t>
  </si>
  <si>
    <t>1245A</t>
  </si>
  <si>
    <t>CĂPĂȚÎNĂ CONSTANTIN</t>
  </si>
  <si>
    <t>OANCEA IOAN</t>
  </si>
  <si>
    <t>MUNȚIU IOAN</t>
  </si>
  <si>
    <t>BOTA NICOLAE</t>
  </si>
  <si>
    <t>ROTAR DUMITRU</t>
  </si>
  <si>
    <t>NEDELCU AUREL</t>
  </si>
  <si>
    <t>RUSU ANTONIE,RUSU IOACHIM</t>
  </si>
  <si>
    <t>2420/2</t>
  </si>
  <si>
    <t>CIOROGARU NICOLAE</t>
  </si>
  <si>
    <t>2420/1/1</t>
  </si>
  <si>
    <t>RUSU IOACHIM</t>
  </si>
  <si>
    <t>2420/1/2</t>
  </si>
  <si>
    <t>BARBU IOAN</t>
  </si>
  <si>
    <t>2418</t>
  </si>
  <si>
    <t>HORTOPEȚIU PETRU</t>
  </si>
  <si>
    <t>2417</t>
  </si>
  <si>
    <t>STROILĂ PARASCHIVA</t>
  </si>
  <si>
    <t>2416</t>
  </si>
  <si>
    <t>ROTAR MARINICA</t>
  </si>
  <si>
    <t>2415</t>
  </si>
  <si>
    <t>BIRZĂ MARIA</t>
  </si>
  <si>
    <t>2414</t>
  </si>
  <si>
    <t>COCA DUMITRU</t>
  </si>
  <si>
    <t>2410</t>
  </si>
  <si>
    <t>CIOROGARIU DUMITRU</t>
  </si>
  <si>
    <t>2409/1</t>
  </si>
  <si>
    <t>PETRU MARIA,PETRU ANA</t>
  </si>
  <si>
    <t>2409</t>
  </si>
  <si>
    <t>SĂCĂREA ILIE</t>
  </si>
  <si>
    <t>2408/1</t>
  </si>
  <si>
    <t xml:space="preserve">OPINCARIU CONSTANTIN </t>
  </si>
  <si>
    <t>2408/2</t>
  </si>
  <si>
    <t>OANCEA ELENA,OANCEA PARASCHIVA,OANCEA DIONISIE</t>
  </si>
  <si>
    <t>2407</t>
  </si>
  <si>
    <t>POPA DUMITRU</t>
  </si>
  <si>
    <t>2406</t>
  </si>
  <si>
    <t>IOAN IVAN</t>
  </si>
  <si>
    <t>2405</t>
  </si>
  <si>
    <t>CIOROGARIU MARIA</t>
  </si>
  <si>
    <t>2404</t>
  </si>
  <si>
    <t>MOGA ANA</t>
  </si>
  <si>
    <t>2403</t>
  </si>
  <si>
    <t>DANCU IOAN</t>
  </si>
  <si>
    <t>2402</t>
  </si>
  <si>
    <t>RĂDOIU ANA,PĂDUREANU GRIGORIE,PĂDUREANU AURELIA</t>
  </si>
  <si>
    <t>2401/1</t>
  </si>
  <si>
    <t>STROILĂ NICOLAE</t>
  </si>
  <si>
    <t>2401/2</t>
  </si>
  <si>
    <t>2400</t>
  </si>
  <si>
    <t>CIOROGARU IOAN</t>
  </si>
  <si>
    <t>2399</t>
  </si>
  <si>
    <t>OANCEA ELENA</t>
  </si>
  <si>
    <t>2398</t>
  </si>
  <si>
    <t>BIRZĂ PARASCHIVA</t>
  </si>
  <si>
    <t>2397</t>
  </si>
  <si>
    <t>STROILĂ AMENTIA</t>
  </si>
  <si>
    <t>2197</t>
  </si>
  <si>
    <t>RĂDOIU MARIA</t>
  </si>
  <si>
    <t>2196</t>
  </si>
  <si>
    <t>BARBOSA MARIA</t>
  </si>
  <si>
    <t>2195/1</t>
  </si>
  <si>
    <t>RĂDOIU PARASCHIVA</t>
  </si>
  <si>
    <t>2195/2</t>
  </si>
  <si>
    <t>SECĂREA MARIA</t>
  </si>
  <si>
    <t>1437</t>
  </si>
  <si>
    <t>Altele</t>
  </si>
  <si>
    <t>1438</t>
  </si>
  <si>
    <t>1432           1433</t>
  </si>
  <si>
    <t>SBERA NICOLAE</t>
  </si>
  <si>
    <t>1435</t>
  </si>
  <si>
    <t>TALMACIU</t>
  </si>
  <si>
    <t xml:space="preserve">  ORAȘ  TĂLMACIU</t>
  </si>
  <si>
    <t>104011</t>
  </si>
  <si>
    <t>ȘELIMBĂR</t>
  </si>
  <si>
    <t>COSMA CRISTINA MARIANA,TOADER ALEXIE JR,TOADER HEIKEL TRAIAN DORIN</t>
  </si>
  <si>
    <t>675/2/1</t>
  </si>
  <si>
    <t>1784/4/1</t>
  </si>
  <si>
    <t>DORDEA AURICA,BENȚA LENUȚA,MĂLAI ANA</t>
  </si>
  <si>
    <t>675/3/1</t>
  </si>
  <si>
    <t>14083 N</t>
  </si>
  <si>
    <t>675/4/1</t>
  </si>
  <si>
    <t>1784/5/2/1</t>
  </si>
  <si>
    <t>ROZOR ANA</t>
  </si>
  <si>
    <t>675/5/1</t>
  </si>
  <si>
    <t>SF REAL ESTATE SRL</t>
  </si>
  <si>
    <t>675/6/1</t>
  </si>
  <si>
    <t>1784/5/1/2/1</t>
  </si>
  <si>
    <t>VIDRIGHIN MARIA</t>
  </si>
  <si>
    <t>675/7/1</t>
  </si>
  <si>
    <t>GALASIU NICOLAE</t>
  </si>
  <si>
    <t>675/8/1</t>
  </si>
  <si>
    <t>ILCUȘIU FLORIAN MARIUS</t>
  </si>
  <si>
    <t>675/9/1</t>
  </si>
  <si>
    <t>5577/1</t>
  </si>
  <si>
    <t xml:space="preserve">  HP SERVICE SRL SIBIU</t>
  </si>
  <si>
    <t>Curti-constructii</t>
  </si>
  <si>
    <t xml:space="preserve"> HP SERVICE SRL SIBIU</t>
  </si>
  <si>
    <t>Fîneață</t>
  </si>
  <si>
    <t>DOBRILĂ GHEORGHE,DOBRILĂ ELENA ANA</t>
  </si>
  <si>
    <t>5005/1</t>
  </si>
  <si>
    <t>SCHUSTER WILHELM</t>
  </si>
  <si>
    <t>1760/5/1</t>
  </si>
  <si>
    <t>TRIFAN AUREL</t>
  </si>
  <si>
    <t>723/42/1</t>
  </si>
  <si>
    <t>723/42/3</t>
  </si>
  <si>
    <t>716/32/2</t>
  </si>
  <si>
    <t>716/31/2</t>
  </si>
  <si>
    <t>SAVU NICOLAE</t>
  </si>
  <si>
    <t>716/30/2</t>
  </si>
  <si>
    <t>BANEA MARIAN ILIE,BANEA TOMA IOAN</t>
  </si>
  <si>
    <t>716/29/2</t>
  </si>
  <si>
    <t>CHIRILĂ GELU,CHIRILĂ ADRIANA MAGDA</t>
  </si>
  <si>
    <t>716/28/2</t>
  </si>
  <si>
    <t>1778/6/1/1/2</t>
  </si>
  <si>
    <t>716/27/2</t>
  </si>
  <si>
    <t>4698/2</t>
  </si>
  <si>
    <t>CARSON AURELIA</t>
  </si>
  <si>
    <t>716/26/2</t>
  </si>
  <si>
    <t>NANU IOAN</t>
  </si>
  <si>
    <t>675/68</t>
  </si>
  <si>
    <t>MARICUȚA IOAN DANIEL</t>
  </si>
  <si>
    <t>675/70</t>
  </si>
  <si>
    <t>DOBROTA AURELIAN</t>
  </si>
  <si>
    <t>695/2</t>
  </si>
  <si>
    <t xml:space="preserve"> EURO INTER TRADE CORPORATION SRL</t>
  </si>
  <si>
    <t>38</t>
  </si>
  <si>
    <t>701/28/3</t>
  </si>
  <si>
    <t>2810/3</t>
  </si>
  <si>
    <t>701/29/3</t>
  </si>
  <si>
    <t>2823/3</t>
  </si>
  <si>
    <t>PARCUL INDUSTRIAL SA</t>
  </si>
  <si>
    <t>39</t>
  </si>
  <si>
    <t>1753/1/1/3/1/4</t>
  </si>
  <si>
    <t>1753/1/1/3/1/3</t>
  </si>
  <si>
    <t>IUGA IOAN</t>
  </si>
  <si>
    <t>44</t>
  </si>
  <si>
    <t>810/1/2</t>
  </si>
  <si>
    <t>90</t>
  </si>
  <si>
    <t>1942/139</t>
  </si>
  <si>
    <t>1942/138</t>
  </si>
  <si>
    <t>1942/148</t>
  </si>
  <si>
    <t>1942/149</t>
  </si>
  <si>
    <t>1942/150</t>
  </si>
  <si>
    <t>SLAVU ANGHEL</t>
  </si>
  <si>
    <t>1942/151</t>
  </si>
  <si>
    <t>SIMION ANA,BRANA EMIL,BRANA ALEXANDRU,ARMENCIU ELENA</t>
  </si>
  <si>
    <t>1942/152</t>
  </si>
  <si>
    <t>HĂMBĂȘAN AURICA,DUMITRAȘ RODICA MĂRIOARA</t>
  </si>
  <si>
    <t>1942/153</t>
  </si>
  <si>
    <t>HURUBEAN IOAN</t>
  </si>
  <si>
    <t>1942/156</t>
  </si>
  <si>
    <t>CIOCA GABRIELA,COTORA GAVRIL DAN</t>
  </si>
  <si>
    <t>1942/157</t>
  </si>
  <si>
    <t>TOMA EMILIA</t>
  </si>
  <si>
    <t>1996/7/17</t>
  </si>
  <si>
    <t>2032/130/1</t>
  </si>
  <si>
    <t>BEJU MARIA</t>
  </si>
  <si>
    <t>2032/130</t>
  </si>
  <si>
    <t>CĂRĂUȘ ALEXANDRINA</t>
  </si>
  <si>
    <t>2123/44</t>
  </si>
  <si>
    <t>DOROBANŢ DUMITRU,DOROBANȚ DUMITRU</t>
  </si>
  <si>
    <t>2123/43</t>
  </si>
  <si>
    <t>2106/1</t>
  </si>
  <si>
    <t>VELȚAN DUMITRU</t>
  </si>
  <si>
    <t>2089/1</t>
  </si>
  <si>
    <t>MORARIU TRAIAN</t>
  </si>
  <si>
    <t>2089/2</t>
  </si>
  <si>
    <t>810/1/1/2/3</t>
  </si>
  <si>
    <t>843/4</t>
  </si>
  <si>
    <t>TOTAL :</t>
  </si>
  <si>
    <t>42 mp</t>
  </si>
  <si>
    <t>LISTA cuprinzând proprietarii sau deținătorii de imobile proprietate privată situate pe amplasamentul suplimentar, care fac parte din coridorul de expropriere al lucrării de utilitate publică de interes naţional "Autostrada Sibiu - Piteşti" -secţiunea  1 Sibiu - Boița, situate pe raza localităților Boiţa, Tălmaciu și Şelimbăr, din județul Sibiu, proprietarii sau deţinătorii acestora, precum şi sumele individuale aferente despăgubirilor</t>
  </si>
  <si>
    <t>Județ</t>
  </si>
  <si>
    <t>Unitatea administrativ – teritorială</t>
  </si>
  <si>
    <t>Nume și prenume proprietar/ deținător teren</t>
  </si>
  <si>
    <t>Parcelă</t>
  </si>
  <si>
    <t>Număr cadastral/ Nr. topo</t>
  </si>
  <si>
    <t>Număr carte funciară</t>
  </si>
  <si>
    <t>Categoria de folosință</t>
  </si>
  <si>
    <t>Suprafața totală teren (mp)</t>
  </si>
  <si>
    <t>Suprafața de  expropriat teren
 (mp)</t>
  </si>
  <si>
    <t>Suprafața de expropriat construcții 
(mp) / (ml)</t>
  </si>
  <si>
    <t>Valoarea de despăgubire  conform Legii nr. 255/2010 (Lei)</t>
  </si>
  <si>
    <t>PROPRIETAR NEIDENTIFICAT*)</t>
  </si>
  <si>
    <t>COMUNA ȘELIMBĂR</t>
  </si>
  <si>
    <t>Notă: *) Pentru toate poziţiile în care la coloana ”Nume/prenume proprietar/deținător”  se regăseşte menţiunea "Proprietar neidentificat", astfel cum reiese din evidenţele unităţilor administrativ-teritoriale, numele proprietarilor/deţinătorilor vor fi identificate ulterior, în vederea completării documentaţiilor necesare pentru punerea în aplicare a măsurilor de expropriere în condiţiile legii</t>
  </si>
  <si>
    <t>Cititi pe www.arenaconstruct.ro stirile din constructii si imobiliare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</si>
</sst>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l_e_i_-;\-* #,##0.00\ _l_e_i_-;_-* &quot;-&quot;??\ _l_e_i_-;_-@_-"/>
    <numFmt numFmtId="164" formatCode="_(* #,##0.00_);_(* \(#,##0.00\);_(* &quot;-&quot;??_);_(@_)"/>
    <numFmt numFmtId="165" formatCode="0;[Red]0"/>
    <numFmt numFmtId="166" formatCode="_(* #,##0.000_);_(* \(#,##0.000\);_(* &quot;-&quot;??_);_(@_)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name val="Arial"/>
      <family val="2"/>
    </font>
    <font>
      <sz val="10"/>
      <color theme="1" tint="4.9989318521683403E-2"/>
      <name val="Trebuchet MS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 tint="4.9989318521683403E-2"/>
      <name val="Times New Roman"/>
      <family val="1"/>
    </font>
    <font>
      <sz val="12"/>
      <name val="Times New Roman"/>
      <family val="1"/>
    </font>
    <font>
      <b/>
      <shadow/>
      <sz val="12"/>
      <color theme="1"/>
      <name val="Times New Roman"/>
      <family val="1"/>
    </font>
    <font>
      <b/>
      <i/>
      <sz val="12"/>
      <color theme="1"/>
      <name val="Times New Roman"/>
      <family val="1"/>
      <charset val="238"/>
    </font>
    <font>
      <b/>
      <i/>
      <sz val="10"/>
      <color theme="1"/>
      <name val="Trebuchet MS"/>
      <family val="2"/>
      <charset val="238"/>
    </font>
    <font>
      <b/>
      <sz val="14"/>
      <color theme="1"/>
      <name val="Times New Roman"/>
      <family val="1"/>
    </font>
    <font>
      <b/>
      <sz val="11"/>
      <color theme="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/>
    <xf numFmtId="0" fontId="7" fillId="0" borderId="0"/>
  </cellStyleXfs>
  <cellXfs count="131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/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43" fontId="2" fillId="0" borderId="0" xfId="1" applyFont="1" applyFill="1" applyBorder="1" applyAlignment="1">
      <alignment vertical="center"/>
    </xf>
    <xf numFmtId="2" fontId="2" fillId="2" borderId="5" xfId="0" applyNumberFormat="1" applyFont="1" applyFill="1" applyBorder="1"/>
    <xf numFmtId="0" fontId="3" fillId="0" borderId="0" xfId="0" applyFont="1"/>
    <xf numFmtId="2" fontId="2" fillId="0" borderId="5" xfId="0" applyNumberFormat="1" applyFont="1" applyBorder="1"/>
    <xf numFmtId="0" fontId="2" fillId="3" borderId="5" xfId="0" applyFont="1" applyFill="1" applyBorder="1"/>
    <xf numFmtId="0" fontId="2" fillId="2" borderId="5" xfId="0" applyFont="1" applyFill="1" applyBorder="1"/>
    <xf numFmtId="0" fontId="2" fillId="0" borderId="5" xfId="0" applyFont="1" applyBorder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 applyFill="1"/>
    <xf numFmtId="164" fontId="10" fillId="0" borderId="12" xfId="1" applyNumberFormat="1" applyFont="1" applyFill="1" applyBorder="1" applyAlignment="1">
      <alignment vertical="center"/>
    </xf>
    <xf numFmtId="164" fontId="10" fillId="0" borderId="6" xfId="1" applyNumberFormat="1" applyFont="1" applyFill="1" applyBorder="1" applyAlignment="1">
      <alignment vertical="center"/>
    </xf>
    <xf numFmtId="164" fontId="10" fillId="0" borderId="6" xfId="1" applyNumberFormat="1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2" fontId="11" fillId="0" borderId="5" xfId="0" applyNumberFormat="1" applyFont="1" applyFill="1" applyBorder="1" applyAlignment="1">
      <alignment horizontal="center" vertical="center"/>
    </xf>
    <xf numFmtId="43" fontId="12" fillId="0" borderId="5" xfId="1" applyFont="1" applyFill="1" applyBorder="1" applyAlignment="1">
      <alignment vertical="center"/>
    </xf>
    <xf numFmtId="4" fontId="11" fillId="0" borderId="5" xfId="3" applyNumberFormat="1" applyFont="1" applyFill="1" applyBorder="1" applyAlignment="1">
      <alignment horizontal="center" vertical="center" wrapText="1"/>
    </xf>
    <xf numFmtId="4" fontId="11" fillId="0" borderId="5" xfId="2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4" fontId="10" fillId="0" borderId="5" xfId="2" applyNumberFormat="1" applyFont="1" applyFill="1" applyBorder="1" applyAlignment="1">
      <alignment horizontal="center" vertical="center" wrapText="1"/>
    </xf>
    <xf numFmtId="0" fontId="11" fillId="0" borderId="11" xfId="5" applyFont="1" applyFill="1" applyBorder="1" applyAlignment="1">
      <alignment horizontal="center" vertical="center" wrapText="1"/>
    </xf>
    <xf numFmtId="4" fontId="11" fillId="0" borderId="11" xfId="5" applyNumberFormat="1" applyFont="1" applyFill="1" applyBorder="1" applyAlignment="1">
      <alignment horizontal="center" vertical="center" wrapText="1"/>
    </xf>
    <xf numFmtId="2" fontId="11" fillId="0" borderId="11" xfId="3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vertical="center"/>
    </xf>
    <xf numFmtId="0" fontId="11" fillId="0" borderId="5" xfId="5" applyFont="1" applyFill="1" applyBorder="1" applyAlignment="1">
      <alignment horizontal="center" vertical="center" wrapText="1"/>
    </xf>
    <xf numFmtId="4" fontId="11" fillId="0" borderId="5" xfId="5" applyNumberFormat="1" applyFont="1" applyFill="1" applyBorder="1" applyAlignment="1">
      <alignment horizontal="center" vertical="center" wrapText="1"/>
    </xf>
    <xf numFmtId="2" fontId="11" fillId="0" borderId="5" xfId="3" applyNumberFormat="1" applyFont="1" applyFill="1" applyBorder="1" applyAlignment="1">
      <alignment horizontal="center" vertical="center" wrapText="1"/>
    </xf>
    <xf numFmtId="43" fontId="10" fillId="0" borderId="5" xfId="1" applyFont="1" applyFill="1" applyBorder="1" applyAlignment="1">
      <alignment vertical="center"/>
    </xf>
    <xf numFmtId="2" fontId="11" fillId="0" borderId="5" xfId="5" applyNumberFormat="1" applyFont="1" applyFill="1" applyBorder="1" applyAlignment="1">
      <alignment horizontal="center" vertical="center" wrapText="1"/>
    </xf>
    <xf numFmtId="49" fontId="11" fillId="0" borderId="5" xfId="5" applyNumberFormat="1" applyFont="1" applyFill="1" applyBorder="1" applyAlignment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11" fillId="0" borderId="5" xfId="3" applyNumberFormat="1" applyFont="1" applyFill="1" applyBorder="1" applyAlignment="1">
      <alignment horizontal="center" vertical="center" wrapText="1"/>
    </xf>
    <xf numFmtId="165" fontId="11" fillId="0" borderId="8" xfId="3" applyNumberFormat="1" applyFont="1" applyFill="1" applyBorder="1" applyAlignment="1">
      <alignment horizontal="center" vertical="center" wrapText="1"/>
    </xf>
    <xf numFmtId="2" fontId="11" fillId="0" borderId="8" xfId="3" applyNumberFormat="1" applyFont="1" applyFill="1" applyBorder="1" applyAlignment="1">
      <alignment horizontal="center" vertical="center" wrapText="1"/>
    </xf>
    <xf numFmtId="166" fontId="10" fillId="0" borderId="5" xfId="1" applyNumberFormat="1" applyFont="1" applyFill="1" applyBorder="1"/>
    <xf numFmtId="0" fontId="9" fillId="0" borderId="0" xfId="0" applyFont="1" applyFill="1"/>
    <xf numFmtId="0" fontId="16" fillId="0" borderId="4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1" fontId="16" fillId="0" borderId="5" xfId="2" applyNumberFormat="1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43" fontId="11" fillId="0" borderId="6" xfId="1" applyFont="1" applyFill="1" applyBorder="1" applyAlignment="1">
      <alignment horizontal="right" vertical="center"/>
    </xf>
    <xf numFmtId="4" fontId="8" fillId="0" borderId="13" xfId="0" applyNumberFormat="1" applyFont="1" applyFill="1" applyBorder="1" applyAlignment="1">
      <alignment horizontal="center"/>
    </xf>
    <xf numFmtId="4" fontId="8" fillId="0" borderId="13" xfId="0" applyNumberFormat="1" applyFont="1" applyFill="1" applyBorder="1"/>
    <xf numFmtId="0" fontId="8" fillId="0" borderId="13" xfId="0" applyFont="1" applyFill="1" applyBorder="1" applyAlignment="1">
      <alignment horizontal="center" vertical="center" wrapText="1"/>
    </xf>
    <xf numFmtId="2" fontId="10" fillId="0" borderId="5" xfId="3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9" fontId="11" fillId="0" borderId="5" xfId="3" applyNumberFormat="1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5" fontId="11" fillId="0" borderId="5" xfId="3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vertical="center"/>
    </xf>
    <xf numFmtId="164" fontId="12" fillId="0" borderId="5" xfId="0" applyNumberFormat="1" applyFont="1" applyFill="1" applyBorder="1" applyAlignment="1">
      <alignment vertical="center"/>
    </xf>
    <xf numFmtId="0" fontId="12" fillId="0" borderId="5" xfId="0" applyFont="1" applyFill="1" applyBorder="1"/>
    <xf numFmtId="0" fontId="12" fillId="0" borderId="5" xfId="0" applyFont="1" applyFill="1" applyBorder="1" applyAlignment="1">
      <alignment vertical="center"/>
    </xf>
    <xf numFmtId="165" fontId="13" fillId="0" borderId="5" xfId="3" applyNumberFormat="1" applyFont="1" applyFill="1" applyBorder="1" applyAlignment="1">
      <alignment horizontal="center" vertical="center" wrapText="1"/>
    </xf>
    <xf numFmtId="165" fontId="13" fillId="0" borderId="8" xfId="3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/>
    </xf>
    <xf numFmtId="2" fontId="12" fillId="0" borderId="8" xfId="0" applyNumberFormat="1" applyFont="1" applyFill="1" applyBorder="1" applyAlignment="1">
      <alignment vertical="center"/>
    </xf>
    <xf numFmtId="164" fontId="12" fillId="0" borderId="8" xfId="0" applyNumberFormat="1" applyFont="1" applyFill="1" applyBorder="1" applyAlignment="1">
      <alignment vertical="center"/>
    </xf>
    <xf numFmtId="43" fontId="11" fillId="0" borderId="9" xfId="1" applyFont="1" applyFill="1" applyBorder="1" applyAlignment="1">
      <alignment horizontal="right" vertical="center"/>
    </xf>
    <xf numFmtId="2" fontId="14" fillId="0" borderId="5" xfId="0" applyNumberFormat="1" applyFont="1" applyFill="1" applyBorder="1"/>
    <xf numFmtId="164" fontId="14" fillId="0" borderId="5" xfId="0" applyNumberFormat="1" applyFont="1" applyFill="1" applyBorder="1"/>
    <xf numFmtId="2" fontId="11" fillId="0" borderId="5" xfId="0" applyNumberFormat="1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43" fontId="14" fillId="0" borderId="5" xfId="1" applyFont="1" applyFill="1" applyBorder="1" applyAlignment="1">
      <alignment horizontal="right"/>
    </xf>
    <xf numFmtId="43" fontId="14" fillId="0" borderId="5" xfId="1" applyFont="1" applyFill="1" applyBorder="1"/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2" fontId="10" fillId="0" borderId="11" xfId="0" applyNumberFormat="1" applyFont="1" applyFill="1" applyBorder="1" applyAlignment="1">
      <alignment vertical="center"/>
    </xf>
    <xf numFmtId="164" fontId="10" fillId="0" borderId="11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vertical="center"/>
    </xf>
    <xf numFmtId="164" fontId="10" fillId="0" borderId="5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4" fontId="11" fillId="0" borderId="8" xfId="3" applyNumberFormat="1" applyFont="1" applyFill="1" applyBorder="1" applyAlignment="1">
      <alignment horizontal="center" vertical="center" wrapText="1"/>
    </xf>
    <xf numFmtId="4" fontId="11" fillId="0" borderId="8" xfId="2" applyNumberFormat="1" applyFont="1" applyFill="1" applyBorder="1" applyAlignment="1">
      <alignment horizontal="center" vertical="center" wrapText="1"/>
    </xf>
    <xf numFmtId="2" fontId="10" fillId="0" borderId="8" xfId="0" applyNumberFormat="1" applyFont="1" applyFill="1" applyBorder="1" applyAlignment="1">
      <alignment vertical="center"/>
    </xf>
    <xf numFmtId="43" fontId="10" fillId="0" borderId="8" xfId="1" applyFont="1" applyFill="1" applyBorder="1" applyAlignment="1">
      <alignment vertical="center"/>
    </xf>
    <xf numFmtId="164" fontId="10" fillId="0" borderId="8" xfId="0" applyNumberFormat="1" applyFont="1" applyFill="1" applyBorder="1" applyAlignment="1">
      <alignment vertical="center"/>
    </xf>
    <xf numFmtId="164" fontId="10" fillId="0" borderId="9" xfId="1" applyNumberFormat="1" applyFont="1" applyFill="1" applyBorder="1"/>
    <xf numFmtId="0" fontId="1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2" fontId="10" fillId="0" borderId="5" xfId="3" applyNumberFormat="1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2" fontId="13" fillId="0" borderId="5" xfId="3" applyNumberFormat="1" applyFont="1" applyFill="1" applyBorder="1" applyAlignment="1">
      <alignment horizontal="center" vertical="center" wrapText="1"/>
    </xf>
    <xf numFmtId="2" fontId="13" fillId="0" borderId="8" xfId="3" applyNumberFormat="1" applyFont="1" applyFill="1" applyBorder="1" applyAlignment="1">
      <alignment horizontal="center" vertical="center" wrapText="1"/>
    </xf>
    <xf numFmtId="165" fontId="13" fillId="0" borderId="5" xfId="3" applyNumberFormat="1" applyFont="1" applyFill="1" applyBorder="1" applyAlignment="1">
      <alignment horizontal="center" vertical="center" wrapText="1"/>
    </xf>
    <xf numFmtId="165" fontId="13" fillId="0" borderId="8" xfId="3" applyNumberFormat="1" applyFont="1" applyFill="1" applyBorder="1" applyAlignment="1">
      <alignment horizontal="center" vertical="center" wrapText="1"/>
    </xf>
    <xf numFmtId="4" fontId="13" fillId="0" borderId="5" xfId="2" applyNumberFormat="1" applyFont="1" applyFill="1" applyBorder="1" applyAlignment="1">
      <alignment horizontal="center" vertical="center" wrapText="1"/>
    </xf>
    <xf numFmtId="4" fontId="13" fillId="0" borderId="8" xfId="2" applyNumberFormat="1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1" fillId="0" borderId="5" xfId="3" applyNumberFormat="1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1" fillId="0" borderId="5" xfId="3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 vertical="center" wrapText="1"/>
    </xf>
  </cellXfs>
  <cellStyles count="6">
    <cellStyle name="Comma" xfId="1" builtinId="3"/>
    <cellStyle name="Excel Built-in Normal" xfId="5"/>
    <cellStyle name="Normal" xfId="0" builtinId="0"/>
    <cellStyle name="Normal 2" xfId="3"/>
    <cellStyle name="Normal 4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0"/>
  <sheetViews>
    <sheetView tabSelected="1" view="pageBreakPreview" zoomScaleNormal="85" zoomScaleSheetLayoutView="100" workbookViewId="0">
      <selection activeCell="A2" sqref="A2:Q3"/>
    </sheetView>
  </sheetViews>
  <sheetFormatPr defaultColWidth="9.109375" defaultRowHeight="14.4" x14ac:dyDescent="0.35"/>
  <cols>
    <col min="1" max="1" width="4.88671875" style="1" customWidth="1"/>
    <col min="2" max="2" width="17.88671875" style="1" customWidth="1"/>
    <col min="3" max="3" width="20.44140625" style="1" customWidth="1"/>
    <col min="4" max="4" width="66.88671875" style="2" customWidth="1"/>
    <col min="5" max="5" width="7.6640625" style="1" customWidth="1"/>
    <col min="6" max="6" width="11.109375" style="1" customWidth="1"/>
    <col min="7" max="7" width="29.88671875" style="1" customWidth="1"/>
    <col min="8" max="8" width="18.109375" style="1" customWidth="1"/>
    <col min="9" max="9" width="13.109375" style="1" customWidth="1"/>
    <col min="10" max="10" width="15.88671875" style="1" customWidth="1"/>
    <col min="11" max="11" width="23.33203125" style="3" customWidth="1"/>
    <col min="12" max="12" width="22.6640625" style="1" customWidth="1"/>
    <col min="13" max="13" width="15.5546875" style="4" customWidth="1"/>
    <col min="14" max="14" width="0.109375" style="4" hidden="1" customWidth="1"/>
    <col min="15" max="15" width="17.88671875" style="4" hidden="1" customWidth="1"/>
    <col min="16" max="16" width="3.109375" style="4" hidden="1" customWidth="1"/>
    <col min="17" max="17" width="20" style="4" customWidth="1"/>
    <col min="18" max="18" width="9.109375" style="4"/>
    <col min="19" max="19" width="9.109375" style="4" customWidth="1"/>
    <col min="20" max="20" width="9.109375" style="4" hidden="1" customWidth="1"/>
    <col min="21" max="21" width="9.109375" style="4"/>
    <col min="22" max="22" width="9.109375" style="1"/>
    <col min="23" max="16384" width="9.109375" style="4"/>
  </cols>
  <sheetData>
    <row r="1" spans="1:22" ht="15" x14ac:dyDescent="0.35">
      <c r="A1" s="129" t="s">
        <v>344</v>
      </c>
    </row>
    <row r="2" spans="1:22" ht="18" customHeight="1" x14ac:dyDescent="0.35">
      <c r="A2" s="130" t="s">
        <v>329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22" ht="18" customHeight="1" x14ac:dyDescent="0.3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</row>
    <row r="4" spans="1:22" ht="15" customHeight="1" thickBot="1" x14ac:dyDescent="0.4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22" ht="74.25" customHeight="1" x14ac:dyDescent="0.35">
      <c r="A5" s="20" t="s">
        <v>0</v>
      </c>
      <c r="B5" s="21" t="s">
        <v>330</v>
      </c>
      <c r="C5" s="21" t="s">
        <v>331</v>
      </c>
      <c r="D5" s="21" t="s">
        <v>332</v>
      </c>
      <c r="E5" s="21" t="s">
        <v>1</v>
      </c>
      <c r="F5" s="21" t="s">
        <v>333</v>
      </c>
      <c r="G5" s="22" t="s">
        <v>334</v>
      </c>
      <c r="H5" s="21" t="s">
        <v>335</v>
      </c>
      <c r="I5" s="21" t="s">
        <v>336</v>
      </c>
      <c r="J5" s="21" t="s">
        <v>2</v>
      </c>
      <c r="K5" s="23" t="s">
        <v>337</v>
      </c>
      <c r="L5" s="24" t="s">
        <v>338</v>
      </c>
      <c r="M5" s="24" t="s">
        <v>339</v>
      </c>
      <c r="N5" s="24" t="s">
        <v>3</v>
      </c>
      <c r="O5" s="24" t="s">
        <v>4</v>
      </c>
      <c r="P5" s="24" t="s">
        <v>5</v>
      </c>
      <c r="Q5" s="67" t="s">
        <v>340</v>
      </c>
      <c r="R5" s="5"/>
      <c r="S5" s="6"/>
      <c r="T5" s="6"/>
    </row>
    <row r="6" spans="1:22" s="55" customFormat="1" ht="16.2" x14ac:dyDescent="0.35">
      <c r="A6" s="50">
        <v>0</v>
      </c>
      <c r="B6" s="51">
        <v>1</v>
      </c>
      <c r="C6" s="51">
        <v>2</v>
      </c>
      <c r="D6" s="51">
        <v>3</v>
      </c>
      <c r="E6" s="51">
        <v>4</v>
      </c>
      <c r="F6" s="51">
        <v>5</v>
      </c>
      <c r="G6" s="51">
        <v>6</v>
      </c>
      <c r="H6" s="51">
        <v>7</v>
      </c>
      <c r="I6" s="51">
        <v>8</v>
      </c>
      <c r="J6" s="51">
        <v>9</v>
      </c>
      <c r="K6" s="52">
        <v>10</v>
      </c>
      <c r="L6" s="51">
        <v>11</v>
      </c>
      <c r="M6" s="51">
        <v>12</v>
      </c>
      <c r="N6" s="51">
        <v>13</v>
      </c>
      <c r="O6" s="51">
        <v>14</v>
      </c>
      <c r="P6" s="51">
        <v>15</v>
      </c>
      <c r="Q6" s="68">
        <v>13</v>
      </c>
      <c r="R6" s="53"/>
      <c r="S6" s="54"/>
      <c r="T6" s="54"/>
      <c r="V6" s="56"/>
    </row>
    <row r="7" spans="1:22" ht="66.75" customHeight="1" x14ac:dyDescent="0.35">
      <c r="A7" s="64">
        <v>1</v>
      </c>
      <c r="B7" s="62" t="s">
        <v>6</v>
      </c>
      <c r="C7" s="62" t="s">
        <v>7</v>
      </c>
      <c r="D7" s="65" t="s">
        <v>8</v>
      </c>
      <c r="E7" s="25" t="s">
        <v>9</v>
      </c>
      <c r="F7" s="25" t="s">
        <v>9</v>
      </c>
      <c r="G7" s="26" t="s">
        <v>10</v>
      </c>
      <c r="H7" s="62">
        <v>100862</v>
      </c>
      <c r="I7" s="63" t="s">
        <v>11</v>
      </c>
      <c r="J7" s="66" t="s">
        <v>12</v>
      </c>
      <c r="K7" s="25">
        <v>1758</v>
      </c>
      <c r="L7" s="28">
        <v>31</v>
      </c>
      <c r="M7" s="61" t="s">
        <v>9</v>
      </c>
      <c r="N7" s="29">
        <v>8</v>
      </c>
      <c r="O7" s="69">
        <f>N7*L7</f>
        <v>248</v>
      </c>
      <c r="P7" s="70">
        <f t="shared" ref="P7:P69" si="0">Q7-O7</f>
        <v>37.199999999999989</v>
      </c>
      <c r="Q7" s="57">
        <f t="shared" ref="Q7:Q53" si="1">L7*T7</f>
        <v>285.2</v>
      </c>
      <c r="R7" s="7"/>
      <c r="S7" s="6"/>
      <c r="T7" s="8">
        <v>9.1999999999999993</v>
      </c>
    </row>
    <row r="8" spans="1:22" ht="15.6" x14ac:dyDescent="0.35">
      <c r="A8" s="64">
        <v>2</v>
      </c>
      <c r="B8" s="62" t="s">
        <v>6</v>
      </c>
      <c r="C8" s="62" t="s">
        <v>7</v>
      </c>
      <c r="D8" s="62" t="s">
        <v>13</v>
      </c>
      <c r="E8" s="61" t="s">
        <v>9</v>
      </c>
      <c r="F8" s="61" t="s">
        <v>9</v>
      </c>
      <c r="G8" s="62">
        <v>3976</v>
      </c>
      <c r="H8" s="62">
        <v>2107</v>
      </c>
      <c r="I8" s="63" t="s">
        <v>11</v>
      </c>
      <c r="J8" s="66" t="s">
        <v>12</v>
      </c>
      <c r="K8" s="27">
        <v>946</v>
      </c>
      <c r="L8" s="28">
        <v>79</v>
      </c>
      <c r="M8" s="61" t="s">
        <v>9</v>
      </c>
      <c r="N8" s="29">
        <v>8</v>
      </c>
      <c r="O8" s="69">
        <f t="shared" ref="O8:O67" si="2">N8*L8</f>
        <v>632</v>
      </c>
      <c r="P8" s="70">
        <f t="shared" si="0"/>
        <v>94.799999999999955</v>
      </c>
      <c r="Q8" s="57">
        <f t="shared" si="1"/>
        <v>726.8</v>
      </c>
      <c r="R8" s="7"/>
      <c r="S8" s="6"/>
      <c r="T8" s="8">
        <v>9.1999999999999993</v>
      </c>
    </row>
    <row r="9" spans="1:22" ht="15.6" x14ac:dyDescent="0.35">
      <c r="A9" s="64">
        <v>3</v>
      </c>
      <c r="B9" s="62" t="s">
        <v>6</v>
      </c>
      <c r="C9" s="62" t="s">
        <v>7</v>
      </c>
      <c r="D9" s="65" t="s">
        <v>14</v>
      </c>
      <c r="E9" s="61" t="s">
        <v>9</v>
      </c>
      <c r="F9" s="61" t="s">
        <v>9</v>
      </c>
      <c r="G9" s="62">
        <v>3977</v>
      </c>
      <c r="H9" s="62">
        <v>1668</v>
      </c>
      <c r="I9" s="63" t="s">
        <v>11</v>
      </c>
      <c r="J9" s="66" t="s">
        <v>12</v>
      </c>
      <c r="K9" s="27">
        <v>947</v>
      </c>
      <c r="L9" s="28">
        <v>34</v>
      </c>
      <c r="M9" s="61" t="s">
        <v>9</v>
      </c>
      <c r="N9" s="29">
        <v>8</v>
      </c>
      <c r="O9" s="69">
        <f t="shared" si="2"/>
        <v>272</v>
      </c>
      <c r="P9" s="70">
        <f t="shared" si="0"/>
        <v>40.799999999999955</v>
      </c>
      <c r="Q9" s="57">
        <f t="shared" si="1"/>
        <v>312.79999999999995</v>
      </c>
      <c r="R9" s="7"/>
      <c r="S9" s="6"/>
      <c r="T9" s="8">
        <v>9.1999999999999993</v>
      </c>
    </row>
    <row r="10" spans="1:22" ht="15.6" x14ac:dyDescent="0.35">
      <c r="A10" s="64">
        <v>4</v>
      </c>
      <c r="B10" s="62" t="s">
        <v>6</v>
      </c>
      <c r="C10" s="62" t="s">
        <v>7</v>
      </c>
      <c r="D10" s="65" t="s">
        <v>15</v>
      </c>
      <c r="E10" s="61" t="s">
        <v>9</v>
      </c>
      <c r="F10" s="61" t="s">
        <v>9</v>
      </c>
      <c r="G10" s="62">
        <v>4046</v>
      </c>
      <c r="H10" s="62">
        <v>101259</v>
      </c>
      <c r="I10" s="63" t="s">
        <v>11</v>
      </c>
      <c r="J10" s="66" t="s">
        <v>12</v>
      </c>
      <c r="K10" s="27">
        <v>1260</v>
      </c>
      <c r="L10" s="28">
        <v>32</v>
      </c>
      <c r="M10" s="61" t="s">
        <v>9</v>
      </c>
      <c r="N10" s="29">
        <v>8</v>
      </c>
      <c r="O10" s="69">
        <f t="shared" si="2"/>
        <v>256</v>
      </c>
      <c r="P10" s="70">
        <f t="shared" si="0"/>
        <v>38.399999999999977</v>
      </c>
      <c r="Q10" s="57">
        <f t="shared" si="1"/>
        <v>294.39999999999998</v>
      </c>
      <c r="R10" s="7"/>
      <c r="S10" s="9"/>
      <c r="T10" s="8">
        <v>9.1999999999999993</v>
      </c>
    </row>
    <row r="11" spans="1:22" ht="15.6" x14ac:dyDescent="0.35">
      <c r="A11" s="64">
        <v>5</v>
      </c>
      <c r="B11" s="62" t="s">
        <v>6</v>
      </c>
      <c r="C11" s="62" t="s">
        <v>7</v>
      </c>
      <c r="D11" s="65" t="s">
        <v>16</v>
      </c>
      <c r="E11" s="61" t="s">
        <v>9</v>
      </c>
      <c r="F11" s="61" t="s">
        <v>9</v>
      </c>
      <c r="G11" s="62">
        <v>4047</v>
      </c>
      <c r="H11" s="62">
        <v>101236</v>
      </c>
      <c r="I11" s="63" t="s">
        <v>11</v>
      </c>
      <c r="J11" s="66" t="s">
        <v>12</v>
      </c>
      <c r="K11" s="27">
        <v>3656</v>
      </c>
      <c r="L11" s="28">
        <v>628</v>
      </c>
      <c r="M11" s="61" t="s">
        <v>9</v>
      </c>
      <c r="N11" s="29">
        <v>8</v>
      </c>
      <c r="O11" s="69">
        <f t="shared" si="2"/>
        <v>5024</v>
      </c>
      <c r="P11" s="70">
        <f t="shared" si="0"/>
        <v>753.59999999999945</v>
      </c>
      <c r="Q11" s="57">
        <f t="shared" si="1"/>
        <v>5777.5999999999995</v>
      </c>
      <c r="R11" s="7"/>
      <c r="S11" s="9"/>
      <c r="T11" s="8">
        <v>9.1999999999999993</v>
      </c>
    </row>
    <row r="12" spans="1:22" ht="15.6" x14ac:dyDescent="0.35">
      <c r="A12" s="64">
        <v>6</v>
      </c>
      <c r="B12" s="62" t="s">
        <v>6</v>
      </c>
      <c r="C12" s="62" t="s">
        <v>7</v>
      </c>
      <c r="D12" s="65" t="s">
        <v>17</v>
      </c>
      <c r="E12" s="61" t="s">
        <v>9</v>
      </c>
      <c r="F12" s="61" t="s">
        <v>9</v>
      </c>
      <c r="G12" s="62">
        <v>3893</v>
      </c>
      <c r="H12" s="62">
        <v>571</v>
      </c>
      <c r="I12" s="63" t="s">
        <v>11</v>
      </c>
      <c r="J12" s="66" t="s">
        <v>18</v>
      </c>
      <c r="K12" s="27">
        <v>810</v>
      </c>
      <c r="L12" s="28">
        <v>412</v>
      </c>
      <c r="M12" s="61" t="s">
        <v>9</v>
      </c>
      <c r="N12" s="29">
        <v>1.5</v>
      </c>
      <c r="O12" s="69">
        <f t="shared" si="2"/>
        <v>618</v>
      </c>
      <c r="P12" s="70">
        <f t="shared" si="0"/>
        <v>82.399999999999977</v>
      </c>
      <c r="Q12" s="57">
        <f t="shared" si="1"/>
        <v>700.4</v>
      </c>
      <c r="R12" s="7"/>
      <c r="S12" s="9"/>
      <c r="T12" s="10">
        <v>1.7</v>
      </c>
    </row>
    <row r="13" spans="1:22" ht="15.6" x14ac:dyDescent="0.35">
      <c r="A13" s="64">
        <v>7</v>
      </c>
      <c r="B13" s="62" t="s">
        <v>6</v>
      </c>
      <c r="C13" s="62" t="s">
        <v>7</v>
      </c>
      <c r="D13" s="65" t="s">
        <v>19</v>
      </c>
      <c r="E13" s="61" t="s">
        <v>9</v>
      </c>
      <c r="F13" s="61" t="s">
        <v>9</v>
      </c>
      <c r="G13" s="62">
        <v>3894</v>
      </c>
      <c r="H13" s="62">
        <v>101276</v>
      </c>
      <c r="I13" s="63" t="s">
        <v>11</v>
      </c>
      <c r="J13" s="66" t="s">
        <v>18</v>
      </c>
      <c r="K13" s="30">
        <v>673</v>
      </c>
      <c r="L13" s="31">
        <v>286</v>
      </c>
      <c r="M13" s="61" t="s">
        <v>9</v>
      </c>
      <c r="N13" s="29">
        <v>1.5</v>
      </c>
      <c r="O13" s="69">
        <f t="shared" si="2"/>
        <v>429</v>
      </c>
      <c r="P13" s="70">
        <f t="shared" si="0"/>
        <v>57.199999999999989</v>
      </c>
      <c r="Q13" s="57">
        <f t="shared" si="1"/>
        <v>486.2</v>
      </c>
      <c r="R13" s="7"/>
      <c r="S13" s="9"/>
      <c r="T13" s="10">
        <v>1.7</v>
      </c>
    </row>
    <row r="14" spans="1:22" ht="15.6" x14ac:dyDescent="0.35">
      <c r="A14" s="64">
        <v>8</v>
      </c>
      <c r="B14" s="62" t="s">
        <v>6</v>
      </c>
      <c r="C14" s="62" t="s">
        <v>7</v>
      </c>
      <c r="D14" s="65" t="s">
        <v>20</v>
      </c>
      <c r="E14" s="61" t="s">
        <v>9</v>
      </c>
      <c r="F14" s="61" t="s">
        <v>9</v>
      </c>
      <c r="G14" s="62">
        <v>3885</v>
      </c>
      <c r="H14" s="62">
        <v>2717</v>
      </c>
      <c r="I14" s="63" t="s">
        <v>11</v>
      </c>
      <c r="J14" s="66" t="s">
        <v>18</v>
      </c>
      <c r="K14" s="30">
        <v>407</v>
      </c>
      <c r="L14" s="31">
        <v>209</v>
      </c>
      <c r="M14" s="61" t="s">
        <v>9</v>
      </c>
      <c r="N14" s="29">
        <v>1.5</v>
      </c>
      <c r="O14" s="69">
        <f t="shared" si="2"/>
        <v>313.5</v>
      </c>
      <c r="P14" s="70">
        <f t="shared" si="0"/>
        <v>41.800000000000011</v>
      </c>
      <c r="Q14" s="57">
        <f t="shared" si="1"/>
        <v>355.3</v>
      </c>
      <c r="R14" s="7"/>
      <c r="S14" s="9"/>
      <c r="T14" s="10">
        <v>1.7</v>
      </c>
    </row>
    <row r="15" spans="1:22" ht="15.6" x14ac:dyDescent="0.35">
      <c r="A15" s="64">
        <v>9</v>
      </c>
      <c r="B15" s="62" t="s">
        <v>6</v>
      </c>
      <c r="C15" s="62" t="s">
        <v>7</v>
      </c>
      <c r="D15" s="65" t="s">
        <v>21</v>
      </c>
      <c r="E15" s="61" t="s">
        <v>9</v>
      </c>
      <c r="F15" s="61" t="s">
        <v>9</v>
      </c>
      <c r="G15" s="62">
        <v>3887</v>
      </c>
      <c r="H15" s="62">
        <v>533</v>
      </c>
      <c r="I15" s="63" t="s">
        <v>11</v>
      </c>
      <c r="J15" s="66" t="s">
        <v>18</v>
      </c>
      <c r="K15" s="30">
        <v>810</v>
      </c>
      <c r="L15" s="31">
        <v>132</v>
      </c>
      <c r="M15" s="61" t="s">
        <v>9</v>
      </c>
      <c r="N15" s="29">
        <v>1.5</v>
      </c>
      <c r="O15" s="69">
        <f t="shared" si="2"/>
        <v>198</v>
      </c>
      <c r="P15" s="70">
        <f t="shared" si="0"/>
        <v>26.400000000000006</v>
      </c>
      <c r="Q15" s="57">
        <f t="shared" si="1"/>
        <v>224.4</v>
      </c>
      <c r="R15" s="7"/>
      <c r="S15" s="9"/>
      <c r="T15" s="10">
        <v>1.7</v>
      </c>
    </row>
    <row r="16" spans="1:22" ht="15.6" x14ac:dyDescent="0.35">
      <c r="A16" s="64">
        <v>10</v>
      </c>
      <c r="B16" s="62" t="s">
        <v>6</v>
      </c>
      <c r="C16" s="62" t="s">
        <v>7</v>
      </c>
      <c r="D16" s="65" t="s">
        <v>22</v>
      </c>
      <c r="E16" s="61" t="s">
        <v>9</v>
      </c>
      <c r="F16" s="61" t="s">
        <v>9</v>
      </c>
      <c r="G16" s="62">
        <v>3888</v>
      </c>
      <c r="H16" s="62">
        <v>101279</v>
      </c>
      <c r="I16" s="63" t="s">
        <v>11</v>
      </c>
      <c r="J16" s="66" t="s">
        <v>18</v>
      </c>
      <c r="K16" s="30">
        <v>943</v>
      </c>
      <c r="L16" s="31">
        <v>159</v>
      </c>
      <c r="M16" s="61" t="s">
        <v>9</v>
      </c>
      <c r="N16" s="29">
        <v>1.5</v>
      </c>
      <c r="O16" s="69">
        <f t="shared" si="2"/>
        <v>238.5</v>
      </c>
      <c r="P16" s="70">
        <f t="shared" si="0"/>
        <v>31.800000000000011</v>
      </c>
      <c r="Q16" s="57">
        <f t="shared" si="1"/>
        <v>270.3</v>
      </c>
      <c r="R16" s="7"/>
      <c r="S16" s="9"/>
      <c r="T16" s="10">
        <v>1.7</v>
      </c>
    </row>
    <row r="17" spans="1:20" ht="15.6" x14ac:dyDescent="0.35">
      <c r="A17" s="64">
        <v>11</v>
      </c>
      <c r="B17" s="62" t="s">
        <v>6</v>
      </c>
      <c r="C17" s="62" t="s">
        <v>7</v>
      </c>
      <c r="D17" s="65" t="s">
        <v>23</v>
      </c>
      <c r="E17" s="61" t="s">
        <v>9</v>
      </c>
      <c r="F17" s="61" t="s">
        <v>9</v>
      </c>
      <c r="G17" s="62">
        <v>3889</v>
      </c>
      <c r="H17" s="62">
        <v>101278</v>
      </c>
      <c r="I17" s="63" t="s">
        <v>11</v>
      </c>
      <c r="J17" s="66" t="s">
        <v>18</v>
      </c>
      <c r="K17" s="30">
        <v>450</v>
      </c>
      <c r="L17" s="31">
        <v>78</v>
      </c>
      <c r="M17" s="61" t="s">
        <v>9</v>
      </c>
      <c r="N17" s="29">
        <v>1.5</v>
      </c>
      <c r="O17" s="69">
        <f t="shared" si="2"/>
        <v>117</v>
      </c>
      <c r="P17" s="70">
        <f t="shared" si="0"/>
        <v>15.599999999999994</v>
      </c>
      <c r="Q17" s="57">
        <f t="shared" si="1"/>
        <v>132.6</v>
      </c>
      <c r="R17" s="7"/>
      <c r="S17" s="9"/>
      <c r="T17" s="10">
        <v>1.7</v>
      </c>
    </row>
    <row r="18" spans="1:20" ht="15.6" x14ac:dyDescent="0.35">
      <c r="A18" s="64">
        <v>12</v>
      </c>
      <c r="B18" s="62" t="s">
        <v>6</v>
      </c>
      <c r="C18" s="62" t="s">
        <v>7</v>
      </c>
      <c r="D18" s="65" t="s">
        <v>24</v>
      </c>
      <c r="E18" s="61" t="s">
        <v>9</v>
      </c>
      <c r="F18" s="61" t="s">
        <v>9</v>
      </c>
      <c r="G18" s="62">
        <v>3871</v>
      </c>
      <c r="H18" s="62">
        <v>2756</v>
      </c>
      <c r="I18" s="63" t="s">
        <v>11</v>
      </c>
      <c r="J18" s="66" t="s">
        <v>18</v>
      </c>
      <c r="K18" s="30">
        <v>1350</v>
      </c>
      <c r="L18" s="31">
        <v>139</v>
      </c>
      <c r="M18" s="61" t="s">
        <v>9</v>
      </c>
      <c r="N18" s="29">
        <v>1.5</v>
      </c>
      <c r="O18" s="69">
        <f t="shared" si="2"/>
        <v>208.5</v>
      </c>
      <c r="P18" s="70">
        <f t="shared" si="0"/>
        <v>27.799999999999983</v>
      </c>
      <c r="Q18" s="57">
        <f t="shared" si="1"/>
        <v>236.29999999999998</v>
      </c>
      <c r="R18" s="7"/>
      <c r="S18" s="9"/>
      <c r="T18" s="10">
        <v>1.7</v>
      </c>
    </row>
    <row r="19" spans="1:20" ht="60" customHeight="1" x14ac:dyDescent="0.35">
      <c r="A19" s="64">
        <v>13</v>
      </c>
      <c r="B19" s="62" t="s">
        <v>6</v>
      </c>
      <c r="C19" s="62" t="s">
        <v>7</v>
      </c>
      <c r="D19" s="65" t="s">
        <v>25</v>
      </c>
      <c r="E19" s="61" t="s">
        <v>9</v>
      </c>
      <c r="F19" s="61" t="s">
        <v>9</v>
      </c>
      <c r="G19" s="62">
        <v>3870</v>
      </c>
      <c r="H19" s="62">
        <v>355</v>
      </c>
      <c r="I19" s="63" t="s">
        <v>11</v>
      </c>
      <c r="J19" s="66" t="s">
        <v>18</v>
      </c>
      <c r="K19" s="30">
        <v>810</v>
      </c>
      <c r="L19" s="31">
        <v>108</v>
      </c>
      <c r="M19" s="61" t="s">
        <v>9</v>
      </c>
      <c r="N19" s="29">
        <v>1.5</v>
      </c>
      <c r="O19" s="69">
        <f t="shared" si="2"/>
        <v>162</v>
      </c>
      <c r="P19" s="70">
        <f t="shared" si="0"/>
        <v>21.599999999999994</v>
      </c>
      <c r="Q19" s="57">
        <f t="shared" si="1"/>
        <v>183.6</v>
      </c>
      <c r="R19" s="7"/>
      <c r="S19" s="9"/>
      <c r="T19" s="10">
        <v>1.7</v>
      </c>
    </row>
    <row r="20" spans="1:20" ht="15.6" x14ac:dyDescent="0.35">
      <c r="A20" s="64">
        <v>14</v>
      </c>
      <c r="B20" s="62" t="s">
        <v>6</v>
      </c>
      <c r="C20" s="62" t="s">
        <v>7</v>
      </c>
      <c r="D20" s="65" t="s">
        <v>26</v>
      </c>
      <c r="E20" s="61" t="s">
        <v>9</v>
      </c>
      <c r="F20" s="61" t="s">
        <v>9</v>
      </c>
      <c r="G20" s="62">
        <v>3867</v>
      </c>
      <c r="H20" s="62">
        <v>1106</v>
      </c>
      <c r="I20" s="63" t="s">
        <v>11</v>
      </c>
      <c r="J20" s="66" t="s">
        <v>18</v>
      </c>
      <c r="K20" s="30">
        <v>677</v>
      </c>
      <c r="L20" s="31">
        <v>20</v>
      </c>
      <c r="M20" s="61" t="s">
        <v>9</v>
      </c>
      <c r="N20" s="29">
        <v>1.5</v>
      </c>
      <c r="O20" s="69">
        <f t="shared" si="2"/>
        <v>30</v>
      </c>
      <c r="P20" s="70">
        <f t="shared" si="0"/>
        <v>4</v>
      </c>
      <c r="Q20" s="57">
        <f t="shared" si="1"/>
        <v>34</v>
      </c>
      <c r="R20" s="7"/>
      <c r="S20" s="9"/>
      <c r="T20" s="10">
        <v>1.7</v>
      </c>
    </row>
    <row r="21" spans="1:20" ht="15.6" x14ac:dyDescent="0.35">
      <c r="A21" s="64">
        <v>15</v>
      </c>
      <c r="B21" s="62" t="s">
        <v>6</v>
      </c>
      <c r="C21" s="62" t="s">
        <v>7</v>
      </c>
      <c r="D21" s="65" t="s">
        <v>27</v>
      </c>
      <c r="E21" s="61" t="s">
        <v>9</v>
      </c>
      <c r="F21" s="61" t="s">
        <v>9</v>
      </c>
      <c r="G21" s="62">
        <v>3130</v>
      </c>
      <c r="H21" s="62">
        <v>1711</v>
      </c>
      <c r="I21" s="63" t="s">
        <v>11</v>
      </c>
      <c r="J21" s="66" t="s">
        <v>18</v>
      </c>
      <c r="K21" s="30">
        <v>1210</v>
      </c>
      <c r="L21" s="31">
        <v>29</v>
      </c>
      <c r="M21" s="61" t="s">
        <v>9</v>
      </c>
      <c r="N21" s="29">
        <v>1.5</v>
      </c>
      <c r="O21" s="69">
        <f t="shared" si="2"/>
        <v>43.5</v>
      </c>
      <c r="P21" s="70">
        <f t="shared" si="0"/>
        <v>5.7999999999999972</v>
      </c>
      <c r="Q21" s="57">
        <f t="shared" si="1"/>
        <v>49.3</v>
      </c>
      <c r="R21" s="7"/>
      <c r="S21" s="9"/>
      <c r="T21" s="10">
        <v>1.7</v>
      </c>
    </row>
    <row r="22" spans="1:20" ht="15.6" x14ac:dyDescent="0.35">
      <c r="A22" s="64">
        <v>16</v>
      </c>
      <c r="B22" s="62" t="s">
        <v>6</v>
      </c>
      <c r="C22" s="62" t="s">
        <v>7</v>
      </c>
      <c r="D22" s="65" t="s">
        <v>28</v>
      </c>
      <c r="E22" s="61" t="s">
        <v>9</v>
      </c>
      <c r="F22" s="61" t="s">
        <v>9</v>
      </c>
      <c r="G22" s="62">
        <v>3132</v>
      </c>
      <c r="H22" s="62">
        <v>783</v>
      </c>
      <c r="I22" s="63" t="s">
        <v>11</v>
      </c>
      <c r="J22" s="66" t="s">
        <v>18</v>
      </c>
      <c r="K22" s="30">
        <v>299</v>
      </c>
      <c r="L22" s="31">
        <v>1</v>
      </c>
      <c r="M22" s="61" t="s">
        <v>9</v>
      </c>
      <c r="N22" s="29">
        <v>1.5</v>
      </c>
      <c r="O22" s="69">
        <f t="shared" si="2"/>
        <v>1.5</v>
      </c>
      <c r="P22" s="70">
        <f t="shared" si="0"/>
        <v>0.19999999999999996</v>
      </c>
      <c r="Q22" s="57">
        <f t="shared" si="1"/>
        <v>1.7</v>
      </c>
      <c r="R22" s="7"/>
      <c r="S22" s="9"/>
      <c r="T22" s="10">
        <v>1.7</v>
      </c>
    </row>
    <row r="23" spans="1:20" ht="15.6" x14ac:dyDescent="0.35">
      <c r="A23" s="64">
        <v>17</v>
      </c>
      <c r="B23" s="62" t="s">
        <v>6</v>
      </c>
      <c r="C23" s="62" t="s">
        <v>7</v>
      </c>
      <c r="D23" s="65" t="s">
        <v>29</v>
      </c>
      <c r="E23" s="62" t="s">
        <v>9</v>
      </c>
      <c r="F23" s="62" t="s">
        <v>9</v>
      </c>
      <c r="G23" s="32" t="s">
        <v>30</v>
      </c>
      <c r="H23" s="62">
        <v>1773</v>
      </c>
      <c r="I23" s="63" t="s">
        <v>31</v>
      </c>
      <c r="J23" s="66" t="s">
        <v>18</v>
      </c>
      <c r="K23" s="30">
        <v>950</v>
      </c>
      <c r="L23" s="31">
        <v>1</v>
      </c>
      <c r="M23" s="61" t="s">
        <v>9</v>
      </c>
      <c r="N23" s="29">
        <v>1</v>
      </c>
      <c r="O23" s="69">
        <f t="shared" si="2"/>
        <v>1</v>
      </c>
      <c r="P23" s="70">
        <f t="shared" si="0"/>
        <v>0.14999999999999991</v>
      </c>
      <c r="Q23" s="57">
        <f t="shared" si="1"/>
        <v>1.1499999999999999</v>
      </c>
      <c r="R23" s="7"/>
      <c r="S23" s="9"/>
      <c r="T23" s="11">
        <v>1.1499999999999999</v>
      </c>
    </row>
    <row r="24" spans="1:20" ht="30.75" customHeight="1" x14ac:dyDescent="0.35">
      <c r="A24" s="64">
        <v>18</v>
      </c>
      <c r="B24" s="62" t="s">
        <v>6</v>
      </c>
      <c r="C24" s="62" t="s">
        <v>7</v>
      </c>
      <c r="D24" s="65" t="s">
        <v>32</v>
      </c>
      <c r="E24" s="62" t="s">
        <v>9</v>
      </c>
      <c r="F24" s="62" t="s">
        <v>9</v>
      </c>
      <c r="G24" s="32" t="s">
        <v>33</v>
      </c>
      <c r="H24" s="62">
        <v>100870</v>
      </c>
      <c r="I24" s="63" t="s">
        <v>31</v>
      </c>
      <c r="J24" s="66" t="s">
        <v>18</v>
      </c>
      <c r="K24" s="30">
        <v>5397</v>
      </c>
      <c r="L24" s="31">
        <v>7</v>
      </c>
      <c r="M24" s="61" t="s">
        <v>9</v>
      </c>
      <c r="N24" s="29">
        <v>1</v>
      </c>
      <c r="O24" s="69">
        <f t="shared" si="2"/>
        <v>7</v>
      </c>
      <c r="P24" s="70">
        <f t="shared" si="0"/>
        <v>1.0499999999999989</v>
      </c>
      <c r="Q24" s="57">
        <f t="shared" si="1"/>
        <v>8.0499999999999989</v>
      </c>
      <c r="R24" s="7"/>
      <c r="S24" s="9"/>
      <c r="T24" s="11">
        <v>1.1499999999999999</v>
      </c>
    </row>
    <row r="25" spans="1:20" ht="18" customHeight="1" x14ac:dyDescent="0.35">
      <c r="A25" s="64">
        <v>19</v>
      </c>
      <c r="B25" s="62" t="s">
        <v>6</v>
      </c>
      <c r="C25" s="62" t="s">
        <v>7</v>
      </c>
      <c r="D25" s="65" t="s">
        <v>34</v>
      </c>
      <c r="E25" s="62" t="s">
        <v>9</v>
      </c>
      <c r="F25" s="62" t="s">
        <v>9</v>
      </c>
      <c r="G25" s="62" t="s">
        <v>35</v>
      </c>
      <c r="H25" s="62">
        <v>101282</v>
      </c>
      <c r="I25" s="63" t="s">
        <v>31</v>
      </c>
      <c r="J25" s="66" t="s">
        <v>18</v>
      </c>
      <c r="K25" s="30">
        <v>76</v>
      </c>
      <c r="L25" s="31">
        <v>13</v>
      </c>
      <c r="M25" s="61" t="s">
        <v>9</v>
      </c>
      <c r="N25" s="29">
        <v>1</v>
      </c>
      <c r="O25" s="69">
        <f t="shared" si="2"/>
        <v>13</v>
      </c>
      <c r="P25" s="70">
        <f t="shared" si="0"/>
        <v>1.9499999999999993</v>
      </c>
      <c r="Q25" s="57">
        <f t="shared" si="1"/>
        <v>14.95</v>
      </c>
      <c r="R25" s="7"/>
      <c r="S25" s="9"/>
      <c r="T25" s="11">
        <v>1.1499999999999999</v>
      </c>
    </row>
    <row r="26" spans="1:20" ht="15.6" x14ac:dyDescent="0.35">
      <c r="A26" s="64">
        <v>20</v>
      </c>
      <c r="B26" s="62" t="s">
        <v>6</v>
      </c>
      <c r="C26" s="62" t="s">
        <v>7</v>
      </c>
      <c r="D26" s="65" t="s">
        <v>36</v>
      </c>
      <c r="E26" s="61" t="s">
        <v>9</v>
      </c>
      <c r="F26" s="61" t="s">
        <v>9</v>
      </c>
      <c r="G26" s="62">
        <v>3188</v>
      </c>
      <c r="H26" s="62">
        <v>101283</v>
      </c>
      <c r="I26" s="63" t="s">
        <v>11</v>
      </c>
      <c r="J26" s="66" t="s">
        <v>18</v>
      </c>
      <c r="K26" s="30">
        <v>2621</v>
      </c>
      <c r="L26" s="31">
        <v>14</v>
      </c>
      <c r="M26" s="61" t="s">
        <v>9</v>
      </c>
      <c r="N26" s="29">
        <v>1.5</v>
      </c>
      <c r="O26" s="69">
        <f t="shared" si="2"/>
        <v>21</v>
      </c>
      <c r="P26" s="70">
        <f t="shared" si="0"/>
        <v>2.8000000000000007</v>
      </c>
      <c r="Q26" s="57">
        <f t="shared" si="1"/>
        <v>23.8</v>
      </c>
      <c r="R26" s="7"/>
      <c r="S26" s="9"/>
      <c r="T26" s="10">
        <v>1.7</v>
      </c>
    </row>
    <row r="27" spans="1:20" ht="15.6" x14ac:dyDescent="0.35">
      <c r="A27" s="64">
        <v>21</v>
      </c>
      <c r="B27" s="62" t="s">
        <v>6</v>
      </c>
      <c r="C27" s="62" t="s">
        <v>7</v>
      </c>
      <c r="D27" s="65" t="s">
        <v>37</v>
      </c>
      <c r="E27" s="62" t="s">
        <v>9</v>
      </c>
      <c r="F27" s="62" t="s">
        <v>9</v>
      </c>
      <c r="G27" s="62" t="s">
        <v>38</v>
      </c>
      <c r="H27" s="62">
        <v>101285</v>
      </c>
      <c r="I27" s="63" t="s">
        <v>11</v>
      </c>
      <c r="J27" s="66" t="s">
        <v>18</v>
      </c>
      <c r="K27" s="30">
        <v>1210</v>
      </c>
      <c r="L27" s="31">
        <v>9</v>
      </c>
      <c r="M27" s="61" t="s">
        <v>9</v>
      </c>
      <c r="N27" s="29">
        <v>1.5</v>
      </c>
      <c r="O27" s="69">
        <f t="shared" si="2"/>
        <v>13.5</v>
      </c>
      <c r="P27" s="70">
        <f t="shared" si="0"/>
        <v>1.7999999999999989</v>
      </c>
      <c r="Q27" s="57">
        <f t="shared" si="1"/>
        <v>15.299999999999999</v>
      </c>
      <c r="R27" s="7"/>
      <c r="S27" s="9"/>
      <c r="T27" s="10">
        <v>1.7</v>
      </c>
    </row>
    <row r="28" spans="1:20" ht="15.6" x14ac:dyDescent="0.35">
      <c r="A28" s="64">
        <v>22</v>
      </c>
      <c r="B28" s="62" t="s">
        <v>6</v>
      </c>
      <c r="C28" s="62" t="s">
        <v>7</v>
      </c>
      <c r="D28" s="65" t="s">
        <v>37</v>
      </c>
      <c r="E28" s="61" t="s">
        <v>9</v>
      </c>
      <c r="F28" s="61" t="s">
        <v>9</v>
      </c>
      <c r="G28" s="62">
        <v>3194</v>
      </c>
      <c r="H28" s="62">
        <v>101288</v>
      </c>
      <c r="I28" s="63" t="s">
        <v>11</v>
      </c>
      <c r="J28" s="66" t="s">
        <v>18</v>
      </c>
      <c r="K28" s="30">
        <v>403</v>
      </c>
      <c r="L28" s="31">
        <v>31</v>
      </c>
      <c r="M28" s="61" t="s">
        <v>9</v>
      </c>
      <c r="N28" s="29">
        <v>1.5</v>
      </c>
      <c r="O28" s="69">
        <f t="shared" si="2"/>
        <v>46.5</v>
      </c>
      <c r="P28" s="70">
        <f t="shared" si="0"/>
        <v>6.1999999999999957</v>
      </c>
      <c r="Q28" s="57">
        <f t="shared" si="1"/>
        <v>52.699999999999996</v>
      </c>
      <c r="R28" s="7"/>
      <c r="S28" s="9"/>
      <c r="T28" s="10">
        <v>1.7</v>
      </c>
    </row>
    <row r="29" spans="1:20" ht="15.6" x14ac:dyDescent="0.35">
      <c r="A29" s="64">
        <v>23</v>
      </c>
      <c r="B29" s="62" t="s">
        <v>6</v>
      </c>
      <c r="C29" s="62" t="s">
        <v>7</v>
      </c>
      <c r="D29" s="65" t="s">
        <v>39</v>
      </c>
      <c r="E29" s="61" t="s">
        <v>9</v>
      </c>
      <c r="F29" s="61" t="s">
        <v>9</v>
      </c>
      <c r="G29" s="62">
        <v>3195</v>
      </c>
      <c r="H29" s="62">
        <v>101286</v>
      </c>
      <c r="I29" s="63" t="s">
        <v>11</v>
      </c>
      <c r="J29" s="66" t="s">
        <v>18</v>
      </c>
      <c r="K29" s="30">
        <v>403</v>
      </c>
      <c r="L29" s="31">
        <v>32</v>
      </c>
      <c r="M29" s="61" t="s">
        <v>9</v>
      </c>
      <c r="N29" s="29">
        <v>1.5</v>
      </c>
      <c r="O29" s="69">
        <f t="shared" si="2"/>
        <v>48</v>
      </c>
      <c r="P29" s="70">
        <f t="shared" si="0"/>
        <v>6.3999999999999986</v>
      </c>
      <c r="Q29" s="57">
        <f t="shared" si="1"/>
        <v>54.4</v>
      </c>
      <c r="R29" s="7"/>
      <c r="S29" s="9"/>
      <c r="T29" s="10">
        <v>1.7</v>
      </c>
    </row>
    <row r="30" spans="1:20" ht="31.2" x14ac:dyDescent="0.35">
      <c r="A30" s="64">
        <v>24</v>
      </c>
      <c r="B30" s="62" t="s">
        <v>6</v>
      </c>
      <c r="C30" s="62" t="s">
        <v>7</v>
      </c>
      <c r="D30" s="65" t="s">
        <v>40</v>
      </c>
      <c r="E30" s="61" t="s">
        <v>9</v>
      </c>
      <c r="F30" s="61" t="s">
        <v>9</v>
      </c>
      <c r="G30" s="62">
        <v>3197</v>
      </c>
      <c r="H30" s="62">
        <v>100759</v>
      </c>
      <c r="I30" s="63" t="s">
        <v>11</v>
      </c>
      <c r="J30" s="66" t="s">
        <v>18</v>
      </c>
      <c r="K30" s="30">
        <v>907</v>
      </c>
      <c r="L30" s="31">
        <v>24</v>
      </c>
      <c r="M30" s="61" t="s">
        <v>9</v>
      </c>
      <c r="N30" s="29">
        <v>1.5</v>
      </c>
      <c r="O30" s="69">
        <f t="shared" si="2"/>
        <v>36</v>
      </c>
      <c r="P30" s="70">
        <f t="shared" si="0"/>
        <v>4.7999999999999972</v>
      </c>
      <c r="Q30" s="57">
        <f t="shared" si="1"/>
        <v>40.799999999999997</v>
      </c>
      <c r="R30" s="7"/>
      <c r="S30" s="9"/>
      <c r="T30" s="10">
        <v>1.7</v>
      </c>
    </row>
    <row r="31" spans="1:20" ht="15.6" x14ac:dyDescent="0.35">
      <c r="A31" s="64">
        <v>25</v>
      </c>
      <c r="B31" s="62" t="s">
        <v>6</v>
      </c>
      <c r="C31" s="62" t="s">
        <v>7</v>
      </c>
      <c r="D31" s="65" t="s">
        <v>41</v>
      </c>
      <c r="E31" s="61" t="s">
        <v>9</v>
      </c>
      <c r="F31" s="61" t="s">
        <v>9</v>
      </c>
      <c r="G31" s="62">
        <v>3198</v>
      </c>
      <c r="H31" s="62">
        <v>101287</v>
      </c>
      <c r="I31" s="63" t="s">
        <v>11</v>
      </c>
      <c r="J31" s="66" t="s">
        <v>18</v>
      </c>
      <c r="K31" s="30">
        <v>907</v>
      </c>
      <c r="L31" s="31">
        <v>21</v>
      </c>
      <c r="M31" s="61" t="s">
        <v>9</v>
      </c>
      <c r="N31" s="29">
        <v>1.5</v>
      </c>
      <c r="O31" s="69">
        <f t="shared" si="2"/>
        <v>31.5</v>
      </c>
      <c r="P31" s="70">
        <f t="shared" si="0"/>
        <v>4.1999999999999957</v>
      </c>
      <c r="Q31" s="57">
        <f t="shared" si="1"/>
        <v>35.699999999999996</v>
      </c>
      <c r="R31" s="7"/>
      <c r="S31" s="9"/>
      <c r="T31" s="10">
        <v>1.7</v>
      </c>
    </row>
    <row r="32" spans="1:20" ht="31.2" x14ac:dyDescent="0.35">
      <c r="A32" s="64">
        <v>26</v>
      </c>
      <c r="B32" s="62" t="s">
        <v>6</v>
      </c>
      <c r="C32" s="62" t="s">
        <v>7</v>
      </c>
      <c r="D32" s="65" t="s">
        <v>42</v>
      </c>
      <c r="E32" s="61" t="s">
        <v>9</v>
      </c>
      <c r="F32" s="61" t="s">
        <v>9</v>
      </c>
      <c r="G32" s="62">
        <v>3199</v>
      </c>
      <c r="H32" s="62">
        <v>101289</v>
      </c>
      <c r="I32" s="63" t="s">
        <v>11</v>
      </c>
      <c r="J32" s="66" t="s">
        <v>18</v>
      </c>
      <c r="K32" s="30">
        <v>907</v>
      </c>
      <c r="L32" s="31">
        <v>22</v>
      </c>
      <c r="M32" s="61" t="s">
        <v>9</v>
      </c>
      <c r="N32" s="29">
        <v>1.5</v>
      </c>
      <c r="O32" s="69">
        <f t="shared" si="2"/>
        <v>33</v>
      </c>
      <c r="P32" s="70">
        <f t="shared" si="0"/>
        <v>4.3999999999999986</v>
      </c>
      <c r="Q32" s="57">
        <f t="shared" si="1"/>
        <v>37.4</v>
      </c>
      <c r="R32" s="7"/>
      <c r="S32" s="9"/>
      <c r="T32" s="10">
        <v>1.7</v>
      </c>
    </row>
    <row r="33" spans="1:20" ht="15.6" x14ac:dyDescent="0.35">
      <c r="A33" s="64">
        <v>27</v>
      </c>
      <c r="B33" s="62" t="s">
        <v>6</v>
      </c>
      <c r="C33" s="62" t="s">
        <v>7</v>
      </c>
      <c r="D33" s="65" t="s">
        <v>43</v>
      </c>
      <c r="E33" s="61" t="s">
        <v>9</v>
      </c>
      <c r="F33" s="61" t="s">
        <v>9</v>
      </c>
      <c r="G33" s="62">
        <v>3200</v>
      </c>
      <c r="H33" s="62">
        <v>100777</v>
      </c>
      <c r="I33" s="63" t="s">
        <v>11</v>
      </c>
      <c r="J33" s="66" t="s">
        <v>18</v>
      </c>
      <c r="K33" s="30">
        <v>907</v>
      </c>
      <c r="L33" s="31">
        <v>24</v>
      </c>
      <c r="M33" s="61" t="s">
        <v>9</v>
      </c>
      <c r="N33" s="29">
        <v>1.5</v>
      </c>
      <c r="O33" s="69">
        <f t="shared" si="2"/>
        <v>36</v>
      </c>
      <c r="P33" s="70">
        <f t="shared" si="0"/>
        <v>4.7999999999999972</v>
      </c>
      <c r="Q33" s="57">
        <f t="shared" si="1"/>
        <v>40.799999999999997</v>
      </c>
      <c r="R33" s="7"/>
      <c r="S33" s="9"/>
      <c r="T33" s="10">
        <v>1.7</v>
      </c>
    </row>
    <row r="34" spans="1:20" ht="33" customHeight="1" x14ac:dyDescent="0.35">
      <c r="A34" s="64">
        <v>28</v>
      </c>
      <c r="B34" s="62" t="s">
        <v>6</v>
      </c>
      <c r="C34" s="62" t="s">
        <v>7</v>
      </c>
      <c r="D34" s="65" t="s">
        <v>44</v>
      </c>
      <c r="E34" s="61" t="s">
        <v>9</v>
      </c>
      <c r="F34" s="61" t="s">
        <v>9</v>
      </c>
      <c r="G34" s="62">
        <v>3201</v>
      </c>
      <c r="H34" s="62">
        <v>101290</v>
      </c>
      <c r="I34" s="63" t="s">
        <v>11</v>
      </c>
      <c r="J34" s="66" t="s">
        <v>18</v>
      </c>
      <c r="K34" s="30">
        <v>907</v>
      </c>
      <c r="L34" s="31">
        <v>24</v>
      </c>
      <c r="M34" s="61" t="s">
        <v>9</v>
      </c>
      <c r="N34" s="29">
        <v>1.5</v>
      </c>
      <c r="O34" s="69">
        <f t="shared" si="2"/>
        <v>36</v>
      </c>
      <c r="P34" s="70">
        <f t="shared" si="0"/>
        <v>4.7999999999999972</v>
      </c>
      <c r="Q34" s="57">
        <f t="shared" si="1"/>
        <v>40.799999999999997</v>
      </c>
      <c r="R34" s="7"/>
      <c r="S34" s="9"/>
      <c r="T34" s="10">
        <v>1.7</v>
      </c>
    </row>
    <row r="35" spans="1:20" ht="41.25" customHeight="1" x14ac:dyDescent="0.35">
      <c r="A35" s="64">
        <v>29</v>
      </c>
      <c r="B35" s="62" t="s">
        <v>6</v>
      </c>
      <c r="C35" s="62" t="s">
        <v>7</v>
      </c>
      <c r="D35" s="65" t="s">
        <v>45</v>
      </c>
      <c r="E35" s="61" t="s">
        <v>9</v>
      </c>
      <c r="F35" s="61" t="s">
        <v>9</v>
      </c>
      <c r="G35" s="62">
        <v>3202</v>
      </c>
      <c r="H35" s="62">
        <v>101291</v>
      </c>
      <c r="I35" s="63" t="s">
        <v>11</v>
      </c>
      <c r="J35" s="66" t="s">
        <v>18</v>
      </c>
      <c r="K35" s="30">
        <v>907</v>
      </c>
      <c r="L35" s="31">
        <v>24</v>
      </c>
      <c r="M35" s="61" t="s">
        <v>9</v>
      </c>
      <c r="N35" s="29">
        <v>1.5</v>
      </c>
      <c r="O35" s="69">
        <f t="shared" si="2"/>
        <v>36</v>
      </c>
      <c r="P35" s="70">
        <f t="shared" si="0"/>
        <v>4.7999999999999972</v>
      </c>
      <c r="Q35" s="57">
        <f t="shared" si="1"/>
        <v>40.799999999999997</v>
      </c>
      <c r="R35" s="7"/>
      <c r="S35" s="9"/>
      <c r="T35" s="10">
        <v>1.7</v>
      </c>
    </row>
    <row r="36" spans="1:20" ht="15.6" x14ac:dyDescent="0.35">
      <c r="A36" s="64">
        <v>30</v>
      </c>
      <c r="B36" s="62" t="s">
        <v>6</v>
      </c>
      <c r="C36" s="62" t="s">
        <v>7</v>
      </c>
      <c r="D36" s="65" t="s">
        <v>46</v>
      </c>
      <c r="E36" s="61" t="s">
        <v>9</v>
      </c>
      <c r="F36" s="61" t="s">
        <v>9</v>
      </c>
      <c r="G36" s="62">
        <v>3203</v>
      </c>
      <c r="H36" s="62">
        <v>101292</v>
      </c>
      <c r="I36" s="63" t="s">
        <v>11</v>
      </c>
      <c r="J36" s="66" t="s">
        <v>18</v>
      </c>
      <c r="K36" s="30">
        <v>2718</v>
      </c>
      <c r="L36" s="31">
        <v>76</v>
      </c>
      <c r="M36" s="61" t="s">
        <v>9</v>
      </c>
      <c r="N36" s="29">
        <v>1.5</v>
      </c>
      <c r="O36" s="69">
        <f t="shared" si="2"/>
        <v>114</v>
      </c>
      <c r="P36" s="70">
        <f t="shared" si="0"/>
        <v>15.199999999999989</v>
      </c>
      <c r="Q36" s="57">
        <f t="shared" si="1"/>
        <v>129.19999999999999</v>
      </c>
      <c r="R36" s="7"/>
      <c r="S36" s="9"/>
      <c r="T36" s="10">
        <v>1.7</v>
      </c>
    </row>
    <row r="37" spans="1:20" ht="31.2" x14ac:dyDescent="0.35">
      <c r="A37" s="64">
        <v>31</v>
      </c>
      <c r="B37" s="62" t="s">
        <v>6</v>
      </c>
      <c r="C37" s="62" t="s">
        <v>7</v>
      </c>
      <c r="D37" s="65" t="s">
        <v>47</v>
      </c>
      <c r="E37" s="61" t="s">
        <v>9</v>
      </c>
      <c r="F37" s="61" t="s">
        <v>9</v>
      </c>
      <c r="G37" s="62">
        <v>3204</v>
      </c>
      <c r="H37" s="62">
        <v>101293</v>
      </c>
      <c r="I37" s="63" t="s">
        <v>11</v>
      </c>
      <c r="J37" s="66" t="s">
        <v>18</v>
      </c>
      <c r="K37" s="30">
        <v>907</v>
      </c>
      <c r="L37" s="31">
        <v>27</v>
      </c>
      <c r="M37" s="61" t="s">
        <v>9</v>
      </c>
      <c r="N37" s="29">
        <v>1.5</v>
      </c>
      <c r="O37" s="69">
        <f t="shared" si="2"/>
        <v>40.5</v>
      </c>
      <c r="P37" s="70">
        <f t="shared" si="0"/>
        <v>5.3999999999999986</v>
      </c>
      <c r="Q37" s="57">
        <f t="shared" si="1"/>
        <v>45.9</v>
      </c>
      <c r="R37" s="7"/>
      <c r="S37" s="9"/>
      <c r="T37" s="10">
        <v>1.7</v>
      </c>
    </row>
    <row r="38" spans="1:20" ht="18" customHeight="1" x14ac:dyDescent="0.35">
      <c r="A38" s="64">
        <v>32</v>
      </c>
      <c r="B38" s="62" t="s">
        <v>6</v>
      </c>
      <c r="C38" s="62" t="s">
        <v>7</v>
      </c>
      <c r="D38" s="65" t="s">
        <v>48</v>
      </c>
      <c r="E38" s="61" t="s">
        <v>9</v>
      </c>
      <c r="F38" s="61" t="s">
        <v>9</v>
      </c>
      <c r="G38" s="62">
        <v>3205</v>
      </c>
      <c r="H38" s="62">
        <v>101294</v>
      </c>
      <c r="I38" s="63" t="s">
        <v>11</v>
      </c>
      <c r="J38" s="66" t="s">
        <v>18</v>
      </c>
      <c r="K38" s="30">
        <v>906</v>
      </c>
      <c r="L38" s="31">
        <v>26</v>
      </c>
      <c r="M38" s="61" t="s">
        <v>9</v>
      </c>
      <c r="N38" s="29">
        <v>1.5</v>
      </c>
      <c r="O38" s="69">
        <f t="shared" si="2"/>
        <v>39</v>
      </c>
      <c r="P38" s="70">
        <f t="shared" si="0"/>
        <v>5.1999999999999957</v>
      </c>
      <c r="Q38" s="57">
        <f t="shared" si="1"/>
        <v>44.199999999999996</v>
      </c>
      <c r="R38" s="7"/>
      <c r="S38" s="9"/>
      <c r="T38" s="10">
        <v>1.7</v>
      </c>
    </row>
    <row r="39" spans="1:20" ht="18.75" customHeight="1" x14ac:dyDescent="0.35">
      <c r="A39" s="64">
        <v>33</v>
      </c>
      <c r="B39" s="62" t="s">
        <v>6</v>
      </c>
      <c r="C39" s="62" t="s">
        <v>7</v>
      </c>
      <c r="D39" s="65" t="s">
        <v>49</v>
      </c>
      <c r="E39" s="61" t="s">
        <v>9</v>
      </c>
      <c r="F39" s="61" t="s">
        <v>9</v>
      </c>
      <c r="G39" s="62" t="s">
        <v>50</v>
      </c>
      <c r="H39" s="62">
        <v>101295</v>
      </c>
      <c r="I39" s="63" t="s">
        <v>11</v>
      </c>
      <c r="J39" s="66" t="s">
        <v>18</v>
      </c>
      <c r="K39" s="30">
        <v>151</v>
      </c>
      <c r="L39" s="31">
        <v>18</v>
      </c>
      <c r="M39" s="61" t="s">
        <v>9</v>
      </c>
      <c r="N39" s="29">
        <v>1.5</v>
      </c>
      <c r="O39" s="69">
        <f t="shared" si="2"/>
        <v>27</v>
      </c>
      <c r="P39" s="70">
        <f t="shared" si="0"/>
        <v>3.5999999999999979</v>
      </c>
      <c r="Q39" s="57">
        <f t="shared" si="1"/>
        <v>30.599999999999998</v>
      </c>
      <c r="R39" s="7"/>
      <c r="S39" s="9"/>
      <c r="T39" s="10">
        <v>1.7</v>
      </c>
    </row>
    <row r="40" spans="1:20" ht="17.25" customHeight="1" x14ac:dyDescent="0.35">
      <c r="A40" s="64">
        <v>34</v>
      </c>
      <c r="B40" s="62" t="s">
        <v>6</v>
      </c>
      <c r="C40" s="62" t="s">
        <v>7</v>
      </c>
      <c r="D40" s="65" t="s">
        <v>51</v>
      </c>
      <c r="E40" s="61" t="s">
        <v>9</v>
      </c>
      <c r="F40" s="61" t="s">
        <v>9</v>
      </c>
      <c r="G40" s="62" t="s">
        <v>52</v>
      </c>
      <c r="H40" s="62">
        <v>100017</v>
      </c>
      <c r="I40" s="63" t="s">
        <v>11</v>
      </c>
      <c r="J40" s="66" t="s">
        <v>18</v>
      </c>
      <c r="K40" s="30">
        <v>3859</v>
      </c>
      <c r="L40" s="31">
        <v>98</v>
      </c>
      <c r="M40" s="61" t="s">
        <v>9</v>
      </c>
      <c r="N40" s="29">
        <v>1.5</v>
      </c>
      <c r="O40" s="69">
        <f t="shared" si="2"/>
        <v>147</v>
      </c>
      <c r="P40" s="70">
        <f t="shared" si="0"/>
        <v>19.599999999999994</v>
      </c>
      <c r="Q40" s="57">
        <f t="shared" si="1"/>
        <v>166.6</v>
      </c>
      <c r="R40" s="7"/>
      <c r="S40" s="9"/>
      <c r="T40" s="10">
        <v>1.7</v>
      </c>
    </row>
    <row r="41" spans="1:20" ht="31.2" x14ac:dyDescent="0.35">
      <c r="A41" s="64">
        <v>35</v>
      </c>
      <c r="B41" s="62" t="s">
        <v>6</v>
      </c>
      <c r="C41" s="62" t="s">
        <v>7</v>
      </c>
      <c r="D41" s="65" t="s">
        <v>53</v>
      </c>
      <c r="E41" s="61" t="s">
        <v>9</v>
      </c>
      <c r="F41" s="61" t="s">
        <v>9</v>
      </c>
      <c r="G41" s="62" t="s">
        <v>54</v>
      </c>
      <c r="H41" s="62">
        <v>101296</v>
      </c>
      <c r="I41" s="63" t="s">
        <v>11</v>
      </c>
      <c r="J41" s="66" t="s">
        <v>18</v>
      </c>
      <c r="K41" s="30">
        <v>378</v>
      </c>
      <c r="L41" s="31">
        <v>10</v>
      </c>
      <c r="M41" s="61" t="s">
        <v>9</v>
      </c>
      <c r="N41" s="29">
        <v>1.5</v>
      </c>
      <c r="O41" s="69">
        <f t="shared" si="2"/>
        <v>15</v>
      </c>
      <c r="P41" s="70">
        <f t="shared" si="0"/>
        <v>2</v>
      </c>
      <c r="Q41" s="57">
        <f t="shared" si="1"/>
        <v>17</v>
      </c>
      <c r="R41" s="7"/>
      <c r="S41" s="9"/>
      <c r="T41" s="10">
        <v>1.7</v>
      </c>
    </row>
    <row r="42" spans="1:20" ht="31.2" x14ac:dyDescent="0.35">
      <c r="A42" s="64">
        <v>36</v>
      </c>
      <c r="B42" s="62" t="s">
        <v>6</v>
      </c>
      <c r="C42" s="62" t="s">
        <v>7</v>
      </c>
      <c r="D42" s="65" t="s">
        <v>55</v>
      </c>
      <c r="E42" s="61" t="s">
        <v>9</v>
      </c>
      <c r="F42" s="61" t="s">
        <v>9</v>
      </c>
      <c r="G42" s="62">
        <v>3214</v>
      </c>
      <c r="H42" s="62">
        <v>101297</v>
      </c>
      <c r="I42" s="63" t="s">
        <v>11</v>
      </c>
      <c r="J42" s="66" t="s">
        <v>18</v>
      </c>
      <c r="K42" s="30">
        <v>1055</v>
      </c>
      <c r="L42" s="31">
        <v>10</v>
      </c>
      <c r="M42" s="61" t="s">
        <v>9</v>
      </c>
      <c r="N42" s="29">
        <v>1.5</v>
      </c>
      <c r="O42" s="69">
        <f t="shared" si="2"/>
        <v>15</v>
      </c>
      <c r="P42" s="70">
        <f t="shared" si="0"/>
        <v>2</v>
      </c>
      <c r="Q42" s="57">
        <f t="shared" si="1"/>
        <v>17</v>
      </c>
      <c r="R42" s="7"/>
      <c r="S42" s="9"/>
      <c r="T42" s="10">
        <v>1.7</v>
      </c>
    </row>
    <row r="43" spans="1:20" ht="15.6" x14ac:dyDescent="0.35">
      <c r="A43" s="64">
        <v>37</v>
      </c>
      <c r="B43" s="62" t="s">
        <v>6</v>
      </c>
      <c r="C43" s="62" t="s">
        <v>7</v>
      </c>
      <c r="D43" s="65" t="s">
        <v>37</v>
      </c>
      <c r="E43" s="61" t="s">
        <v>9</v>
      </c>
      <c r="F43" s="61" t="s">
        <v>9</v>
      </c>
      <c r="G43" s="62">
        <v>3215</v>
      </c>
      <c r="H43" s="62">
        <v>101298</v>
      </c>
      <c r="I43" s="63" t="s">
        <v>11</v>
      </c>
      <c r="J43" s="66" t="s">
        <v>18</v>
      </c>
      <c r="K43" s="30">
        <v>1055</v>
      </c>
      <c r="L43" s="31">
        <v>6</v>
      </c>
      <c r="M43" s="61" t="s">
        <v>9</v>
      </c>
      <c r="N43" s="29">
        <v>1.5</v>
      </c>
      <c r="O43" s="69">
        <f t="shared" si="2"/>
        <v>9</v>
      </c>
      <c r="P43" s="70">
        <f t="shared" si="0"/>
        <v>1.1999999999999993</v>
      </c>
      <c r="Q43" s="57">
        <f t="shared" si="1"/>
        <v>10.199999999999999</v>
      </c>
      <c r="R43" s="7"/>
      <c r="S43" s="9"/>
      <c r="T43" s="10">
        <v>1.7</v>
      </c>
    </row>
    <row r="44" spans="1:20" ht="31.2" x14ac:dyDescent="0.35">
      <c r="A44" s="64">
        <v>38</v>
      </c>
      <c r="B44" s="62" t="s">
        <v>6</v>
      </c>
      <c r="C44" s="62" t="s">
        <v>7</v>
      </c>
      <c r="D44" s="65" t="s">
        <v>53</v>
      </c>
      <c r="E44" s="61" t="s">
        <v>9</v>
      </c>
      <c r="F44" s="61" t="s">
        <v>9</v>
      </c>
      <c r="G44" s="62" t="s">
        <v>56</v>
      </c>
      <c r="H44" s="62">
        <v>101307</v>
      </c>
      <c r="I44" s="63" t="s">
        <v>11</v>
      </c>
      <c r="J44" s="66" t="s">
        <v>18</v>
      </c>
      <c r="K44" s="30">
        <v>738</v>
      </c>
      <c r="L44" s="31">
        <v>1</v>
      </c>
      <c r="M44" s="61" t="s">
        <v>9</v>
      </c>
      <c r="N44" s="29">
        <v>1.5</v>
      </c>
      <c r="O44" s="69">
        <f t="shared" si="2"/>
        <v>1.5</v>
      </c>
      <c r="P44" s="70">
        <f t="shared" si="0"/>
        <v>0.19999999999999996</v>
      </c>
      <c r="Q44" s="57">
        <f t="shared" si="1"/>
        <v>1.7</v>
      </c>
      <c r="R44" s="7"/>
      <c r="S44" s="9"/>
      <c r="T44" s="10">
        <v>1.7</v>
      </c>
    </row>
    <row r="45" spans="1:20" ht="48" customHeight="1" x14ac:dyDescent="0.35">
      <c r="A45" s="64">
        <v>39</v>
      </c>
      <c r="B45" s="62" t="s">
        <v>6</v>
      </c>
      <c r="C45" s="62" t="s">
        <v>7</v>
      </c>
      <c r="D45" s="65" t="s">
        <v>57</v>
      </c>
      <c r="E45" s="61" t="s">
        <v>9</v>
      </c>
      <c r="F45" s="61" t="s">
        <v>9</v>
      </c>
      <c r="G45" s="62">
        <v>3228</v>
      </c>
      <c r="H45" s="62">
        <v>101300</v>
      </c>
      <c r="I45" s="63" t="s">
        <v>11</v>
      </c>
      <c r="J45" s="66" t="s">
        <v>18</v>
      </c>
      <c r="K45" s="30">
        <v>403</v>
      </c>
      <c r="L45" s="31">
        <v>133</v>
      </c>
      <c r="M45" s="61" t="s">
        <v>9</v>
      </c>
      <c r="N45" s="29">
        <v>1.5</v>
      </c>
      <c r="O45" s="69">
        <f t="shared" si="2"/>
        <v>199.5</v>
      </c>
      <c r="P45" s="70">
        <f t="shared" si="0"/>
        <v>26.599999999999994</v>
      </c>
      <c r="Q45" s="57">
        <f t="shared" si="1"/>
        <v>226.1</v>
      </c>
      <c r="R45" s="7"/>
      <c r="S45" s="9"/>
      <c r="T45" s="10">
        <v>1.7</v>
      </c>
    </row>
    <row r="46" spans="1:20" ht="15.6" x14ac:dyDescent="0.35">
      <c r="A46" s="64">
        <v>40</v>
      </c>
      <c r="B46" s="62" t="s">
        <v>6</v>
      </c>
      <c r="C46" s="62" t="s">
        <v>7</v>
      </c>
      <c r="D46" s="65" t="s">
        <v>58</v>
      </c>
      <c r="E46" s="61" t="s">
        <v>9</v>
      </c>
      <c r="F46" s="61" t="s">
        <v>9</v>
      </c>
      <c r="G46" s="62">
        <v>3227</v>
      </c>
      <c r="H46" s="62">
        <v>926</v>
      </c>
      <c r="I46" s="63" t="s">
        <v>11</v>
      </c>
      <c r="J46" s="66" t="s">
        <v>18</v>
      </c>
      <c r="K46" s="30">
        <v>403</v>
      </c>
      <c r="L46" s="31">
        <v>150</v>
      </c>
      <c r="M46" s="61" t="s">
        <v>9</v>
      </c>
      <c r="N46" s="29">
        <v>1.5</v>
      </c>
      <c r="O46" s="69">
        <f t="shared" si="2"/>
        <v>225</v>
      </c>
      <c r="P46" s="70">
        <f t="shared" si="0"/>
        <v>30</v>
      </c>
      <c r="Q46" s="57">
        <f t="shared" si="1"/>
        <v>255</v>
      </c>
      <c r="R46" s="7"/>
      <c r="S46" s="9"/>
      <c r="T46" s="10">
        <v>1.7</v>
      </c>
    </row>
    <row r="47" spans="1:20" ht="15.6" x14ac:dyDescent="0.35">
      <c r="A47" s="64">
        <v>41</v>
      </c>
      <c r="B47" s="62" t="s">
        <v>6</v>
      </c>
      <c r="C47" s="62" t="s">
        <v>7</v>
      </c>
      <c r="D47" s="65" t="s">
        <v>59</v>
      </c>
      <c r="E47" s="61" t="s">
        <v>9</v>
      </c>
      <c r="F47" s="61" t="s">
        <v>9</v>
      </c>
      <c r="G47" s="62">
        <v>3229</v>
      </c>
      <c r="H47" s="62">
        <v>101180</v>
      </c>
      <c r="I47" s="63" t="s">
        <v>11</v>
      </c>
      <c r="J47" s="66" t="s">
        <v>18</v>
      </c>
      <c r="K47" s="30">
        <v>713</v>
      </c>
      <c r="L47" s="31">
        <v>104</v>
      </c>
      <c r="M47" s="61" t="s">
        <v>9</v>
      </c>
      <c r="N47" s="29">
        <v>1.5</v>
      </c>
      <c r="O47" s="69">
        <f t="shared" si="2"/>
        <v>156</v>
      </c>
      <c r="P47" s="70">
        <f t="shared" si="0"/>
        <v>20.799999999999983</v>
      </c>
      <c r="Q47" s="57">
        <f t="shared" si="1"/>
        <v>176.79999999999998</v>
      </c>
      <c r="R47" s="7"/>
      <c r="S47" s="9"/>
      <c r="T47" s="10">
        <v>1.7</v>
      </c>
    </row>
    <row r="48" spans="1:20" ht="15.6" x14ac:dyDescent="0.35">
      <c r="A48" s="64">
        <v>42</v>
      </c>
      <c r="B48" s="62" t="s">
        <v>6</v>
      </c>
      <c r="C48" s="62" t="s">
        <v>7</v>
      </c>
      <c r="D48" s="65" t="s">
        <v>60</v>
      </c>
      <c r="E48" s="61" t="s">
        <v>9</v>
      </c>
      <c r="F48" s="61" t="s">
        <v>9</v>
      </c>
      <c r="G48" s="62">
        <v>3230</v>
      </c>
      <c r="H48" s="62">
        <v>101301</v>
      </c>
      <c r="I48" s="63" t="s">
        <v>31</v>
      </c>
      <c r="J48" s="66" t="s">
        <v>18</v>
      </c>
      <c r="K48" s="30">
        <v>713</v>
      </c>
      <c r="L48" s="31">
        <v>61</v>
      </c>
      <c r="M48" s="61" t="s">
        <v>9</v>
      </c>
      <c r="N48" s="29">
        <v>1</v>
      </c>
      <c r="O48" s="69">
        <f t="shared" si="2"/>
        <v>61</v>
      </c>
      <c r="P48" s="70">
        <f t="shared" si="0"/>
        <v>9.1499999999999915</v>
      </c>
      <c r="Q48" s="57">
        <f t="shared" si="1"/>
        <v>70.149999999999991</v>
      </c>
      <c r="R48" s="7"/>
      <c r="S48" s="9"/>
      <c r="T48" s="11">
        <v>1.1499999999999999</v>
      </c>
    </row>
    <row r="49" spans="1:20" ht="15.6" x14ac:dyDescent="0.35">
      <c r="A49" s="64">
        <v>43</v>
      </c>
      <c r="B49" s="62" t="s">
        <v>6</v>
      </c>
      <c r="C49" s="62" t="s">
        <v>7</v>
      </c>
      <c r="D49" s="65" t="s">
        <v>61</v>
      </c>
      <c r="E49" s="61" t="s">
        <v>9</v>
      </c>
      <c r="F49" s="61" t="s">
        <v>9</v>
      </c>
      <c r="G49" s="62">
        <v>3231</v>
      </c>
      <c r="H49" s="62">
        <v>101302</v>
      </c>
      <c r="I49" s="63" t="s">
        <v>31</v>
      </c>
      <c r="J49" s="66" t="s">
        <v>18</v>
      </c>
      <c r="K49" s="30">
        <v>594</v>
      </c>
      <c r="L49" s="31">
        <v>11</v>
      </c>
      <c r="M49" s="61" t="s">
        <v>9</v>
      </c>
      <c r="N49" s="29">
        <v>1</v>
      </c>
      <c r="O49" s="69">
        <f t="shared" si="2"/>
        <v>11</v>
      </c>
      <c r="P49" s="70">
        <f t="shared" si="0"/>
        <v>1.6499999999999986</v>
      </c>
      <c r="Q49" s="57">
        <f t="shared" si="1"/>
        <v>12.649999999999999</v>
      </c>
      <c r="R49" s="7"/>
      <c r="S49" s="9"/>
      <c r="T49" s="11">
        <v>1.1499999999999999</v>
      </c>
    </row>
    <row r="50" spans="1:20" ht="15.6" x14ac:dyDescent="0.35">
      <c r="A50" s="64">
        <v>44</v>
      </c>
      <c r="B50" s="62" t="s">
        <v>6</v>
      </c>
      <c r="C50" s="62" t="s">
        <v>7</v>
      </c>
      <c r="D50" s="65" t="s">
        <v>62</v>
      </c>
      <c r="E50" s="61" t="s">
        <v>9</v>
      </c>
      <c r="F50" s="61" t="s">
        <v>9</v>
      </c>
      <c r="G50" s="62">
        <v>3236</v>
      </c>
      <c r="H50" s="62">
        <v>100748</v>
      </c>
      <c r="I50" s="63" t="s">
        <v>31</v>
      </c>
      <c r="J50" s="66" t="s">
        <v>18</v>
      </c>
      <c r="K50" s="30">
        <v>1177</v>
      </c>
      <c r="L50" s="31">
        <v>21</v>
      </c>
      <c r="M50" s="61" t="s">
        <v>9</v>
      </c>
      <c r="N50" s="29">
        <v>1</v>
      </c>
      <c r="O50" s="69">
        <f t="shared" si="2"/>
        <v>21</v>
      </c>
      <c r="P50" s="70">
        <f t="shared" si="0"/>
        <v>3.1499999999999986</v>
      </c>
      <c r="Q50" s="57">
        <f t="shared" si="1"/>
        <v>24.15</v>
      </c>
      <c r="R50" s="7"/>
      <c r="S50" s="9"/>
      <c r="T50" s="11">
        <v>1.1499999999999999</v>
      </c>
    </row>
    <row r="51" spans="1:20" ht="19.5" customHeight="1" x14ac:dyDescent="0.35">
      <c r="A51" s="125">
        <v>45</v>
      </c>
      <c r="B51" s="105" t="s">
        <v>6</v>
      </c>
      <c r="C51" s="105" t="s">
        <v>7</v>
      </c>
      <c r="D51" s="126" t="s">
        <v>63</v>
      </c>
      <c r="E51" s="109" t="s">
        <v>9</v>
      </c>
      <c r="F51" s="109" t="s">
        <v>9</v>
      </c>
      <c r="G51" s="62">
        <v>3247</v>
      </c>
      <c r="H51" s="105">
        <v>101309</v>
      </c>
      <c r="I51" s="63" t="s">
        <v>31</v>
      </c>
      <c r="J51" s="128" t="s">
        <v>18</v>
      </c>
      <c r="K51" s="30">
        <v>1066</v>
      </c>
      <c r="L51" s="33">
        <v>142</v>
      </c>
      <c r="M51" s="61" t="s">
        <v>9</v>
      </c>
      <c r="N51" s="29">
        <v>1</v>
      </c>
      <c r="O51" s="69">
        <f t="shared" si="2"/>
        <v>142</v>
      </c>
      <c r="P51" s="70">
        <f t="shared" si="0"/>
        <v>21.299999999999983</v>
      </c>
      <c r="Q51" s="57">
        <f t="shared" si="1"/>
        <v>163.29999999999998</v>
      </c>
      <c r="R51" s="7"/>
      <c r="S51" s="9"/>
      <c r="T51" s="11">
        <v>1.1499999999999999</v>
      </c>
    </row>
    <row r="52" spans="1:20" ht="14.25" customHeight="1" x14ac:dyDescent="0.35">
      <c r="A52" s="125"/>
      <c r="B52" s="105"/>
      <c r="C52" s="105"/>
      <c r="D52" s="126"/>
      <c r="E52" s="109"/>
      <c r="F52" s="109" t="s">
        <v>9</v>
      </c>
      <c r="G52" s="62">
        <v>3248</v>
      </c>
      <c r="H52" s="105"/>
      <c r="I52" s="63" t="s">
        <v>11</v>
      </c>
      <c r="J52" s="128"/>
      <c r="K52" s="30">
        <v>1476</v>
      </c>
      <c r="L52" s="33">
        <v>250</v>
      </c>
      <c r="M52" s="61" t="s">
        <v>9</v>
      </c>
      <c r="N52" s="29">
        <v>1.5</v>
      </c>
      <c r="O52" s="69">
        <f t="shared" si="2"/>
        <v>375</v>
      </c>
      <c r="P52" s="70">
        <f t="shared" si="0"/>
        <v>50</v>
      </c>
      <c r="Q52" s="57">
        <f t="shared" si="1"/>
        <v>425</v>
      </c>
      <c r="R52" s="7"/>
      <c r="S52" s="9"/>
      <c r="T52" s="10">
        <v>1.7</v>
      </c>
    </row>
    <row r="53" spans="1:20" ht="22.5" customHeight="1" x14ac:dyDescent="0.35">
      <c r="A53" s="125">
        <v>46</v>
      </c>
      <c r="B53" s="105" t="s">
        <v>6</v>
      </c>
      <c r="C53" s="105" t="s">
        <v>7</v>
      </c>
      <c r="D53" s="126" t="s">
        <v>64</v>
      </c>
      <c r="E53" s="109" t="s">
        <v>9</v>
      </c>
      <c r="F53" s="109" t="s">
        <v>9</v>
      </c>
      <c r="G53" s="105">
        <v>3249</v>
      </c>
      <c r="H53" s="105">
        <v>101328</v>
      </c>
      <c r="I53" s="124" t="s">
        <v>11</v>
      </c>
      <c r="J53" s="66" t="s">
        <v>18</v>
      </c>
      <c r="K53" s="30">
        <v>450</v>
      </c>
      <c r="L53" s="31">
        <v>184</v>
      </c>
      <c r="M53" s="61"/>
      <c r="N53" s="29">
        <v>1.5</v>
      </c>
      <c r="O53" s="69">
        <f t="shared" si="2"/>
        <v>276</v>
      </c>
      <c r="P53" s="70">
        <f t="shared" si="0"/>
        <v>36.800000000000011</v>
      </c>
      <c r="Q53" s="57">
        <f t="shared" si="1"/>
        <v>312.8</v>
      </c>
      <c r="R53" s="7"/>
      <c r="S53" s="9"/>
      <c r="T53" s="10">
        <v>1.7</v>
      </c>
    </row>
    <row r="54" spans="1:20" ht="29.25" customHeight="1" x14ac:dyDescent="0.35">
      <c r="A54" s="125"/>
      <c r="B54" s="105"/>
      <c r="C54" s="105"/>
      <c r="D54" s="126"/>
      <c r="E54" s="109"/>
      <c r="F54" s="109"/>
      <c r="G54" s="105"/>
      <c r="H54" s="105"/>
      <c r="I54" s="124"/>
      <c r="J54" s="66" t="s">
        <v>65</v>
      </c>
      <c r="K54" s="71"/>
      <c r="L54" s="71"/>
      <c r="M54" s="66" t="s">
        <v>66</v>
      </c>
      <c r="N54" s="72"/>
      <c r="O54" s="69">
        <f>165*10</f>
        <v>1650</v>
      </c>
      <c r="P54" s="70">
        <f t="shared" si="0"/>
        <v>250</v>
      </c>
      <c r="Q54" s="57">
        <f>190*10</f>
        <v>1900</v>
      </c>
      <c r="R54" s="7"/>
      <c r="S54" s="9"/>
      <c r="T54" s="13"/>
    </row>
    <row r="55" spans="1:20" ht="38.25" customHeight="1" x14ac:dyDescent="0.35">
      <c r="A55" s="64">
        <v>47</v>
      </c>
      <c r="B55" s="62" t="s">
        <v>6</v>
      </c>
      <c r="C55" s="62" t="s">
        <v>7</v>
      </c>
      <c r="D55" s="65" t="s">
        <v>67</v>
      </c>
      <c r="E55" s="61" t="s">
        <v>9</v>
      </c>
      <c r="F55" s="61" t="s">
        <v>9</v>
      </c>
      <c r="G55" s="62" t="s">
        <v>68</v>
      </c>
      <c r="H55" s="62">
        <v>101308</v>
      </c>
      <c r="I55" s="63" t="s">
        <v>11</v>
      </c>
      <c r="J55" s="66" t="s">
        <v>18</v>
      </c>
      <c r="K55" s="30">
        <v>619</v>
      </c>
      <c r="L55" s="31">
        <v>137</v>
      </c>
      <c r="M55" s="61" t="s">
        <v>9</v>
      </c>
      <c r="N55" s="29">
        <v>1.5</v>
      </c>
      <c r="O55" s="69">
        <f t="shared" si="2"/>
        <v>205.5</v>
      </c>
      <c r="P55" s="70">
        <f t="shared" si="0"/>
        <v>27.400000000000006</v>
      </c>
      <c r="Q55" s="57">
        <f t="shared" ref="Q55:Q67" si="3">L55*T55</f>
        <v>232.9</v>
      </c>
      <c r="R55" s="7"/>
      <c r="S55" s="9"/>
      <c r="T55" s="10">
        <v>1.7</v>
      </c>
    </row>
    <row r="56" spans="1:20" ht="31.5" customHeight="1" x14ac:dyDescent="0.35">
      <c r="A56" s="64">
        <v>48</v>
      </c>
      <c r="B56" s="62" t="s">
        <v>6</v>
      </c>
      <c r="C56" s="62" t="s">
        <v>7</v>
      </c>
      <c r="D56" s="65" t="s">
        <v>69</v>
      </c>
      <c r="E56" s="61" t="s">
        <v>9</v>
      </c>
      <c r="F56" s="61" t="s">
        <v>9</v>
      </c>
      <c r="G56" s="62">
        <v>3251</v>
      </c>
      <c r="H56" s="62">
        <v>101327</v>
      </c>
      <c r="I56" s="63" t="s">
        <v>31</v>
      </c>
      <c r="J56" s="66" t="s">
        <v>18</v>
      </c>
      <c r="K56" s="30">
        <v>256</v>
      </c>
      <c r="L56" s="31">
        <v>78</v>
      </c>
      <c r="M56" s="61" t="s">
        <v>9</v>
      </c>
      <c r="N56" s="29">
        <v>1</v>
      </c>
      <c r="O56" s="69">
        <f t="shared" si="2"/>
        <v>78</v>
      </c>
      <c r="P56" s="70">
        <f t="shared" si="0"/>
        <v>11.699999999999989</v>
      </c>
      <c r="Q56" s="57">
        <f t="shared" si="3"/>
        <v>89.699999999999989</v>
      </c>
      <c r="R56" s="7"/>
      <c r="S56" s="9"/>
      <c r="T56" s="11">
        <v>1.1499999999999999</v>
      </c>
    </row>
    <row r="57" spans="1:20" ht="29.25" customHeight="1" x14ac:dyDescent="0.35">
      <c r="A57" s="64">
        <v>49</v>
      </c>
      <c r="B57" s="62" t="s">
        <v>6</v>
      </c>
      <c r="C57" s="62" t="s">
        <v>7</v>
      </c>
      <c r="D57" s="65" t="s">
        <v>70</v>
      </c>
      <c r="E57" s="61" t="s">
        <v>9</v>
      </c>
      <c r="F57" s="61" t="s">
        <v>9</v>
      </c>
      <c r="G57" s="62" t="s">
        <v>71</v>
      </c>
      <c r="H57" s="62">
        <v>101326</v>
      </c>
      <c r="I57" s="63" t="s">
        <v>31</v>
      </c>
      <c r="J57" s="66" t="s">
        <v>18</v>
      </c>
      <c r="K57" s="30">
        <v>698</v>
      </c>
      <c r="L57" s="31">
        <v>108</v>
      </c>
      <c r="M57" s="61" t="s">
        <v>9</v>
      </c>
      <c r="N57" s="29">
        <v>1</v>
      </c>
      <c r="O57" s="69">
        <f t="shared" si="2"/>
        <v>108</v>
      </c>
      <c r="P57" s="70">
        <f t="shared" si="0"/>
        <v>16.199999999999989</v>
      </c>
      <c r="Q57" s="57">
        <f t="shared" si="3"/>
        <v>124.19999999999999</v>
      </c>
      <c r="R57" s="7"/>
      <c r="S57" s="9"/>
      <c r="T57" s="11">
        <v>1.1499999999999999</v>
      </c>
    </row>
    <row r="58" spans="1:20" ht="15.6" x14ac:dyDescent="0.35">
      <c r="A58" s="125">
        <v>50</v>
      </c>
      <c r="B58" s="105" t="s">
        <v>6</v>
      </c>
      <c r="C58" s="105" t="s">
        <v>7</v>
      </c>
      <c r="D58" s="126" t="s">
        <v>72</v>
      </c>
      <c r="E58" s="109" t="s">
        <v>9</v>
      </c>
      <c r="F58" s="109" t="s">
        <v>9</v>
      </c>
      <c r="G58" s="62">
        <v>3257</v>
      </c>
      <c r="H58" s="105">
        <v>101324</v>
      </c>
      <c r="I58" s="63" t="s">
        <v>11</v>
      </c>
      <c r="J58" s="66" t="s">
        <v>18</v>
      </c>
      <c r="K58" s="30">
        <v>202</v>
      </c>
      <c r="L58" s="33">
        <v>32</v>
      </c>
      <c r="M58" s="61" t="s">
        <v>9</v>
      </c>
      <c r="N58" s="29">
        <v>1.5</v>
      </c>
      <c r="O58" s="69">
        <f t="shared" si="2"/>
        <v>48</v>
      </c>
      <c r="P58" s="70">
        <f t="shared" si="0"/>
        <v>6.3999999999999986</v>
      </c>
      <c r="Q58" s="57">
        <f t="shared" si="3"/>
        <v>54.4</v>
      </c>
      <c r="R58" s="7"/>
      <c r="S58" s="9"/>
      <c r="T58" s="10">
        <v>1.7</v>
      </c>
    </row>
    <row r="59" spans="1:20" ht="17.25" customHeight="1" x14ac:dyDescent="0.35">
      <c r="A59" s="125"/>
      <c r="B59" s="105"/>
      <c r="C59" s="105"/>
      <c r="D59" s="126"/>
      <c r="E59" s="109"/>
      <c r="F59" s="109"/>
      <c r="G59" s="62">
        <v>3258</v>
      </c>
      <c r="H59" s="105"/>
      <c r="I59" s="63" t="s">
        <v>31</v>
      </c>
      <c r="J59" s="66" t="s">
        <v>18</v>
      </c>
      <c r="K59" s="30">
        <v>241</v>
      </c>
      <c r="L59" s="33">
        <v>40</v>
      </c>
      <c r="M59" s="61" t="s">
        <v>9</v>
      </c>
      <c r="N59" s="29">
        <v>1</v>
      </c>
      <c r="O59" s="69">
        <f t="shared" si="2"/>
        <v>40</v>
      </c>
      <c r="P59" s="70">
        <f t="shared" si="0"/>
        <v>6</v>
      </c>
      <c r="Q59" s="57">
        <f t="shared" si="3"/>
        <v>46</v>
      </c>
      <c r="R59" s="7"/>
      <c r="S59" s="9"/>
      <c r="T59" s="11">
        <v>1.1499999999999999</v>
      </c>
    </row>
    <row r="60" spans="1:20" ht="32.25" customHeight="1" x14ac:dyDescent="0.35">
      <c r="A60" s="64">
        <v>51</v>
      </c>
      <c r="B60" s="62" t="s">
        <v>6</v>
      </c>
      <c r="C60" s="62" t="s">
        <v>7</v>
      </c>
      <c r="D60" s="65" t="s">
        <v>73</v>
      </c>
      <c r="E60" s="61" t="s">
        <v>9</v>
      </c>
      <c r="F60" s="61" t="s">
        <v>9</v>
      </c>
      <c r="G60" s="62">
        <v>3259</v>
      </c>
      <c r="H60" s="62">
        <v>101322</v>
      </c>
      <c r="I60" s="63" t="s">
        <v>31</v>
      </c>
      <c r="J60" s="66" t="s">
        <v>18</v>
      </c>
      <c r="K60" s="30">
        <v>202</v>
      </c>
      <c r="L60" s="31">
        <v>35</v>
      </c>
      <c r="M60" s="61" t="s">
        <v>9</v>
      </c>
      <c r="N60" s="29">
        <v>1</v>
      </c>
      <c r="O60" s="69">
        <f t="shared" si="2"/>
        <v>35</v>
      </c>
      <c r="P60" s="70">
        <f t="shared" si="0"/>
        <v>5.25</v>
      </c>
      <c r="Q60" s="57">
        <f t="shared" si="3"/>
        <v>40.25</v>
      </c>
      <c r="R60" s="7"/>
      <c r="S60" s="9"/>
      <c r="T60" s="11">
        <v>1.1499999999999999</v>
      </c>
    </row>
    <row r="61" spans="1:20" ht="34.5" customHeight="1" x14ac:dyDescent="0.35">
      <c r="A61" s="64">
        <v>52</v>
      </c>
      <c r="B61" s="62" t="s">
        <v>6</v>
      </c>
      <c r="C61" s="62" t="s">
        <v>7</v>
      </c>
      <c r="D61" s="65" t="s">
        <v>74</v>
      </c>
      <c r="E61" s="61" t="s">
        <v>9</v>
      </c>
      <c r="F61" s="61" t="s">
        <v>9</v>
      </c>
      <c r="G61" s="62">
        <v>3260</v>
      </c>
      <c r="H61" s="62">
        <v>101321</v>
      </c>
      <c r="I61" s="63" t="s">
        <v>31</v>
      </c>
      <c r="J61" s="66" t="s">
        <v>18</v>
      </c>
      <c r="K61" s="30">
        <v>241</v>
      </c>
      <c r="L61" s="31">
        <v>44</v>
      </c>
      <c r="M61" s="61" t="s">
        <v>9</v>
      </c>
      <c r="N61" s="29">
        <v>1</v>
      </c>
      <c r="O61" s="69">
        <f t="shared" si="2"/>
        <v>44</v>
      </c>
      <c r="P61" s="70">
        <f t="shared" si="0"/>
        <v>6.5999999999999943</v>
      </c>
      <c r="Q61" s="57">
        <f t="shared" si="3"/>
        <v>50.599999999999994</v>
      </c>
      <c r="R61" s="7"/>
      <c r="S61" s="9"/>
      <c r="T61" s="11">
        <v>1.1499999999999999</v>
      </c>
    </row>
    <row r="62" spans="1:20" ht="78.75" customHeight="1" x14ac:dyDescent="0.35">
      <c r="A62" s="64">
        <v>53</v>
      </c>
      <c r="B62" s="62" t="s">
        <v>6</v>
      </c>
      <c r="C62" s="62" t="s">
        <v>7</v>
      </c>
      <c r="D62" s="65" t="s">
        <v>75</v>
      </c>
      <c r="E62" s="61" t="s">
        <v>9</v>
      </c>
      <c r="F62" s="61" t="s">
        <v>9</v>
      </c>
      <c r="G62" s="62">
        <v>3261</v>
      </c>
      <c r="H62" s="62">
        <v>101320</v>
      </c>
      <c r="I62" s="63" t="s">
        <v>31</v>
      </c>
      <c r="J62" s="66" t="s">
        <v>18</v>
      </c>
      <c r="K62" s="30">
        <v>202</v>
      </c>
      <c r="L62" s="31">
        <v>39</v>
      </c>
      <c r="M62" s="61" t="s">
        <v>9</v>
      </c>
      <c r="N62" s="29">
        <v>1</v>
      </c>
      <c r="O62" s="69">
        <f t="shared" si="2"/>
        <v>39</v>
      </c>
      <c r="P62" s="70">
        <f t="shared" si="0"/>
        <v>5.8499999999999943</v>
      </c>
      <c r="Q62" s="57">
        <f t="shared" si="3"/>
        <v>44.849999999999994</v>
      </c>
      <c r="R62" s="7"/>
      <c r="S62" s="9"/>
      <c r="T62" s="11">
        <v>1.1499999999999999</v>
      </c>
    </row>
    <row r="63" spans="1:20" ht="63" customHeight="1" x14ac:dyDescent="0.35">
      <c r="A63" s="64">
        <v>54</v>
      </c>
      <c r="B63" s="62" t="s">
        <v>6</v>
      </c>
      <c r="C63" s="62" t="s">
        <v>7</v>
      </c>
      <c r="D63" s="65" t="s">
        <v>63</v>
      </c>
      <c r="E63" s="61" t="s">
        <v>9</v>
      </c>
      <c r="F63" s="61" t="s">
        <v>9</v>
      </c>
      <c r="G63" s="62">
        <v>3262</v>
      </c>
      <c r="H63" s="62">
        <v>101319</v>
      </c>
      <c r="I63" s="63" t="s">
        <v>11</v>
      </c>
      <c r="J63" s="66" t="s">
        <v>12</v>
      </c>
      <c r="K63" s="30">
        <v>144</v>
      </c>
      <c r="L63" s="31">
        <v>29</v>
      </c>
      <c r="M63" s="61" t="s">
        <v>9</v>
      </c>
      <c r="N63" s="29">
        <v>8</v>
      </c>
      <c r="O63" s="69">
        <f t="shared" si="2"/>
        <v>232</v>
      </c>
      <c r="P63" s="70">
        <f t="shared" si="0"/>
        <v>34.799999999999955</v>
      </c>
      <c r="Q63" s="57">
        <f t="shared" si="3"/>
        <v>266.79999999999995</v>
      </c>
      <c r="R63" s="7"/>
      <c r="S63" s="9"/>
      <c r="T63" s="12">
        <v>9.1999999999999993</v>
      </c>
    </row>
    <row r="64" spans="1:20" ht="29.25" customHeight="1" x14ac:dyDescent="0.35">
      <c r="A64" s="64">
        <v>55</v>
      </c>
      <c r="B64" s="62" t="s">
        <v>6</v>
      </c>
      <c r="C64" s="62" t="s">
        <v>7</v>
      </c>
      <c r="D64" s="65" t="s">
        <v>76</v>
      </c>
      <c r="E64" s="61" t="s">
        <v>9</v>
      </c>
      <c r="F64" s="61" t="s">
        <v>9</v>
      </c>
      <c r="G64" s="62">
        <v>3263</v>
      </c>
      <c r="H64" s="62">
        <v>101323</v>
      </c>
      <c r="I64" s="63" t="s">
        <v>11</v>
      </c>
      <c r="J64" s="66" t="s">
        <v>77</v>
      </c>
      <c r="K64" s="30">
        <v>108</v>
      </c>
      <c r="L64" s="31">
        <v>23</v>
      </c>
      <c r="M64" s="61" t="s">
        <v>9</v>
      </c>
      <c r="N64" s="29">
        <v>1.5</v>
      </c>
      <c r="O64" s="69">
        <f t="shared" si="2"/>
        <v>34.5</v>
      </c>
      <c r="P64" s="70">
        <f t="shared" si="0"/>
        <v>4.6000000000000014</v>
      </c>
      <c r="Q64" s="57">
        <f t="shared" si="3"/>
        <v>39.1</v>
      </c>
      <c r="R64" s="7"/>
      <c r="S64" s="9"/>
      <c r="T64" s="10">
        <v>1.7</v>
      </c>
    </row>
    <row r="65" spans="1:22" ht="36" customHeight="1" x14ac:dyDescent="0.35">
      <c r="A65" s="64">
        <v>56</v>
      </c>
      <c r="B65" s="62" t="s">
        <v>6</v>
      </c>
      <c r="C65" s="62" t="s">
        <v>7</v>
      </c>
      <c r="D65" s="65" t="s">
        <v>78</v>
      </c>
      <c r="E65" s="61" t="s">
        <v>9</v>
      </c>
      <c r="F65" s="61" t="s">
        <v>9</v>
      </c>
      <c r="G65" s="62">
        <v>3264</v>
      </c>
      <c r="H65" s="62">
        <v>101318</v>
      </c>
      <c r="I65" s="63" t="s">
        <v>11</v>
      </c>
      <c r="J65" s="66" t="s">
        <v>77</v>
      </c>
      <c r="K65" s="30">
        <v>72</v>
      </c>
      <c r="L65" s="31">
        <v>16</v>
      </c>
      <c r="M65" s="61" t="s">
        <v>9</v>
      </c>
      <c r="N65" s="29">
        <v>1.5</v>
      </c>
      <c r="O65" s="69">
        <f t="shared" si="2"/>
        <v>24</v>
      </c>
      <c r="P65" s="70">
        <f t="shared" si="0"/>
        <v>3.1999999999999993</v>
      </c>
      <c r="Q65" s="57">
        <f t="shared" si="3"/>
        <v>27.2</v>
      </c>
      <c r="R65" s="7"/>
      <c r="S65" s="9"/>
      <c r="T65" s="10">
        <v>1.7</v>
      </c>
    </row>
    <row r="66" spans="1:22" ht="93" customHeight="1" x14ac:dyDescent="0.35">
      <c r="A66" s="64">
        <v>57</v>
      </c>
      <c r="B66" s="62" t="s">
        <v>6</v>
      </c>
      <c r="C66" s="62" t="s">
        <v>7</v>
      </c>
      <c r="D66" s="65" t="s">
        <v>79</v>
      </c>
      <c r="E66" s="61" t="s">
        <v>9</v>
      </c>
      <c r="F66" s="61" t="s">
        <v>9</v>
      </c>
      <c r="G66" s="62">
        <v>3265</v>
      </c>
      <c r="H66" s="62">
        <v>101317</v>
      </c>
      <c r="I66" s="63" t="s">
        <v>11</v>
      </c>
      <c r="J66" s="66" t="s">
        <v>77</v>
      </c>
      <c r="K66" s="30">
        <v>108</v>
      </c>
      <c r="L66" s="31">
        <v>24</v>
      </c>
      <c r="M66" s="61" t="s">
        <v>9</v>
      </c>
      <c r="N66" s="29">
        <v>1.5</v>
      </c>
      <c r="O66" s="69">
        <f t="shared" si="2"/>
        <v>36</v>
      </c>
      <c r="P66" s="70">
        <f t="shared" si="0"/>
        <v>4.7999999999999972</v>
      </c>
      <c r="Q66" s="57">
        <f t="shared" si="3"/>
        <v>40.799999999999997</v>
      </c>
      <c r="R66" s="7"/>
      <c r="S66" s="9"/>
      <c r="T66" s="10">
        <v>1.7</v>
      </c>
    </row>
    <row r="67" spans="1:22" ht="15.6" x14ac:dyDescent="0.35">
      <c r="A67" s="64">
        <v>58</v>
      </c>
      <c r="B67" s="62" t="s">
        <v>6</v>
      </c>
      <c r="C67" s="62" t="s">
        <v>7</v>
      </c>
      <c r="D67" s="65" t="s">
        <v>80</v>
      </c>
      <c r="E67" s="61" t="s">
        <v>9</v>
      </c>
      <c r="F67" s="61" t="s">
        <v>9</v>
      </c>
      <c r="G67" s="62">
        <v>3268</v>
      </c>
      <c r="H67" s="62">
        <v>101316</v>
      </c>
      <c r="I67" s="63" t="s">
        <v>31</v>
      </c>
      <c r="J67" s="66" t="s">
        <v>77</v>
      </c>
      <c r="K67" s="30">
        <v>1231</v>
      </c>
      <c r="L67" s="31">
        <v>23</v>
      </c>
      <c r="M67" s="61" t="s">
        <v>9</v>
      </c>
      <c r="N67" s="29">
        <v>1</v>
      </c>
      <c r="O67" s="69">
        <f t="shared" si="2"/>
        <v>23</v>
      </c>
      <c r="P67" s="70">
        <f t="shared" si="0"/>
        <v>3.4499999999999993</v>
      </c>
      <c r="Q67" s="57">
        <f t="shared" si="3"/>
        <v>26.45</v>
      </c>
      <c r="R67" s="7"/>
      <c r="S67" s="9"/>
      <c r="T67" s="11">
        <v>1.1499999999999999</v>
      </c>
    </row>
    <row r="68" spans="1:22" s="14" customFormat="1" ht="46.8" x14ac:dyDescent="0.35">
      <c r="A68" s="118">
        <v>59</v>
      </c>
      <c r="B68" s="110" t="s">
        <v>6</v>
      </c>
      <c r="C68" s="120" t="s">
        <v>7</v>
      </c>
      <c r="D68" s="122" t="s">
        <v>341</v>
      </c>
      <c r="E68" s="112" t="s">
        <v>9</v>
      </c>
      <c r="F68" s="112" t="s">
        <v>9</v>
      </c>
      <c r="G68" s="110">
        <v>682</v>
      </c>
      <c r="H68" s="112" t="s">
        <v>81</v>
      </c>
      <c r="I68" s="114" t="s">
        <v>82</v>
      </c>
      <c r="J68" s="114" t="s">
        <v>12</v>
      </c>
      <c r="K68" s="112" t="s">
        <v>9</v>
      </c>
      <c r="L68" s="116">
        <v>0</v>
      </c>
      <c r="M68" s="73" t="s">
        <v>83</v>
      </c>
      <c r="N68" s="72"/>
      <c r="O68" s="69">
        <f>109*29</f>
        <v>3161</v>
      </c>
      <c r="P68" s="70">
        <f t="shared" si="0"/>
        <v>464</v>
      </c>
      <c r="Q68" s="57">
        <f>125*29</f>
        <v>3625</v>
      </c>
      <c r="R68" s="7"/>
      <c r="S68" s="9"/>
      <c r="T68" s="13"/>
      <c r="V68" s="15"/>
    </row>
    <row r="69" spans="1:22" s="14" customFormat="1" ht="48.75" customHeight="1" thickBot="1" x14ac:dyDescent="0.4">
      <c r="A69" s="119"/>
      <c r="B69" s="111"/>
      <c r="C69" s="121"/>
      <c r="D69" s="123"/>
      <c r="E69" s="113"/>
      <c r="F69" s="113"/>
      <c r="G69" s="111"/>
      <c r="H69" s="113"/>
      <c r="I69" s="115"/>
      <c r="J69" s="115"/>
      <c r="K69" s="113"/>
      <c r="L69" s="117"/>
      <c r="M69" s="74" t="s">
        <v>84</v>
      </c>
      <c r="N69" s="75"/>
      <c r="O69" s="76">
        <f>90*3</f>
        <v>270</v>
      </c>
      <c r="P69" s="77">
        <f t="shared" si="0"/>
        <v>40.5</v>
      </c>
      <c r="Q69" s="78">
        <v>310.5</v>
      </c>
      <c r="R69" s="7"/>
      <c r="S69" s="9"/>
      <c r="T69" s="13"/>
      <c r="V69" s="15"/>
    </row>
    <row r="70" spans="1:22" ht="16.2" x14ac:dyDescent="0.35">
      <c r="A70" s="62">
        <v>60</v>
      </c>
      <c r="B70" s="62" t="s">
        <v>6</v>
      </c>
      <c r="C70" s="62" t="s">
        <v>85</v>
      </c>
      <c r="D70" s="65" t="s">
        <v>86</v>
      </c>
      <c r="E70" s="65">
        <v>25</v>
      </c>
      <c r="F70" s="65" t="s">
        <v>87</v>
      </c>
      <c r="G70" s="61" t="s">
        <v>9</v>
      </c>
      <c r="H70" s="61" t="s">
        <v>9</v>
      </c>
      <c r="I70" s="65" t="s">
        <v>88</v>
      </c>
      <c r="J70" s="65" t="s">
        <v>89</v>
      </c>
      <c r="K70" s="27">
        <v>18900</v>
      </c>
      <c r="L70" s="28">
        <v>29</v>
      </c>
      <c r="M70" s="61" t="s">
        <v>9</v>
      </c>
      <c r="N70" s="79">
        <v>1.2</v>
      </c>
      <c r="O70" s="79">
        <f>N70*L70</f>
        <v>34.799999999999997</v>
      </c>
      <c r="P70" s="80">
        <f>Q70-O70</f>
        <v>5.7999999999999972</v>
      </c>
      <c r="Q70" s="48">
        <f>1.4*L70</f>
        <v>40.599999999999994</v>
      </c>
      <c r="R70" s="16"/>
      <c r="S70" s="16"/>
    </row>
    <row r="71" spans="1:22" ht="16.2" x14ac:dyDescent="0.35">
      <c r="A71" s="62">
        <v>61</v>
      </c>
      <c r="B71" s="62" t="s">
        <v>6</v>
      </c>
      <c r="C71" s="62" t="s">
        <v>85</v>
      </c>
      <c r="D71" s="65" t="s">
        <v>90</v>
      </c>
      <c r="E71" s="65">
        <v>23</v>
      </c>
      <c r="F71" s="61" t="s">
        <v>9</v>
      </c>
      <c r="G71" s="26" t="s">
        <v>91</v>
      </c>
      <c r="H71" s="65">
        <v>103150</v>
      </c>
      <c r="I71" s="65" t="s">
        <v>92</v>
      </c>
      <c r="J71" s="65" t="s">
        <v>89</v>
      </c>
      <c r="K71" s="27">
        <v>2127</v>
      </c>
      <c r="L71" s="28">
        <v>6</v>
      </c>
      <c r="M71" s="61" t="s">
        <v>9</v>
      </c>
      <c r="N71" s="79">
        <v>0.7</v>
      </c>
      <c r="O71" s="79">
        <f t="shared" ref="O71:O134" si="4">N71*L71</f>
        <v>4.1999999999999993</v>
      </c>
      <c r="P71" s="80">
        <f t="shared" ref="P71:P134" si="5">Q71-O71</f>
        <v>0.60000000000000142</v>
      </c>
      <c r="Q71" s="48">
        <f>0.8*L71</f>
        <v>4.8000000000000007</v>
      </c>
    </row>
    <row r="72" spans="1:22" ht="16.2" x14ac:dyDescent="0.35">
      <c r="A72" s="62">
        <v>62</v>
      </c>
      <c r="B72" s="62" t="s">
        <v>6</v>
      </c>
      <c r="C72" s="62" t="s">
        <v>85</v>
      </c>
      <c r="D72" s="65" t="s">
        <v>90</v>
      </c>
      <c r="E72" s="65">
        <v>23</v>
      </c>
      <c r="F72" s="61" t="s">
        <v>9</v>
      </c>
      <c r="G72" s="26" t="s">
        <v>93</v>
      </c>
      <c r="H72" s="65">
        <v>103147</v>
      </c>
      <c r="I72" s="65" t="s">
        <v>11</v>
      </c>
      <c r="J72" s="65" t="s">
        <v>89</v>
      </c>
      <c r="K72" s="27">
        <v>91300</v>
      </c>
      <c r="L72" s="28">
        <v>19</v>
      </c>
      <c r="M72" s="61" t="s">
        <v>9</v>
      </c>
      <c r="N72" s="79">
        <v>2.8</v>
      </c>
      <c r="O72" s="79">
        <f t="shared" si="4"/>
        <v>53.199999999999996</v>
      </c>
      <c r="P72" s="80">
        <f t="shared" si="5"/>
        <v>7.6000000000000085</v>
      </c>
      <c r="Q72" s="48">
        <f>3.2*L72</f>
        <v>60.800000000000004</v>
      </c>
    </row>
    <row r="73" spans="1:22" ht="16.2" x14ac:dyDescent="0.35">
      <c r="A73" s="62">
        <v>63</v>
      </c>
      <c r="B73" s="62" t="s">
        <v>6</v>
      </c>
      <c r="C73" s="62" t="s">
        <v>85</v>
      </c>
      <c r="D73" s="65" t="s">
        <v>90</v>
      </c>
      <c r="E73" s="65">
        <v>23</v>
      </c>
      <c r="F73" s="61" t="s">
        <v>9</v>
      </c>
      <c r="G73" s="26" t="s">
        <v>94</v>
      </c>
      <c r="H73" s="65">
        <v>103146</v>
      </c>
      <c r="I73" s="65" t="s">
        <v>11</v>
      </c>
      <c r="J73" s="65" t="s">
        <v>89</v>
      </c>
      <c r="K73" s="27">
        <v>184200</v>
      </c>
      <c r="L73" s="28">
        <v>1372</v>
      </c>
      <c r="M73" s="61" t="s">
        <v>9</v>
      </c>
      <c r="N73" s="79">
        <v>2.8</v>
      </c>
      <c r="O73" s="79">
        <f t="shared" si="4"/>
        <v>3841.6</v>
      </c>
      <c r="P73" s="80">
        <f t="shared" si="5"/>
        <v>548.80000000000064</v>
      </c>
      <c r="Q73" s="48">
        <f t="shared" ref="Q73:Q108" si="6">3.2*L73</f>
        <v>4390.4000000000005</v>
      </c>
    </row>
    <row r="74" spans="1:22" ht="16.2" x14ac:dyDescent="0.35">
      <c r="A74" s="62">
        <v>64</v>
      </c>
      <c r="B74" s="62" t="s">
        <v>6</v>
      </c>
      <c r="C74" s="62" t="s">
        <v>85</v>
      </c>
      <c r="D74" s="65" t="s">
        <v>90</v>
      </c>
      <c r="E74" s="65">
        <v>23</v>
      </c>
      <c r="F74" s="61" t="s">
        <v>9</v>
      </c>
      <c r="G74" s="26" t="s">
        <v>94</v>
      </c>
      <c r="H74" s="65">
        <v>103146</v>
      </c>
      <c r="I74" s="65" t="s">
        <v>11</v>
      </c>
      <c r="J74" s="65" t="s">
        <v>89</v>
      </c>
      <c r="K74" s="27">
        <v>184200</v>
      </c>
      <c r="L74" s="28">
        <v>106</v>
      </c>
      <c r="M74" s="61" t="s">
        <v>9</v>
      </c>
      <c r="N74" s="79">
        <v>2.8</v>
      </c>
      <c r="O74" s="79">
        <f t="shared" si="4"/>
        <v>296.79999999999995</v>
      </c>
      <c r="P74" s="80">
        <f t="shared" si="5"/>
        <v>42.400000000000091</v>
      </c>
      <c r="Q74" s="48">
        <f t="shared" si="6"/>
        <v>339.20000000000005</v>
      </c>
    </row>
    <row r="75" spans="1:22" ht="16.2" x14ac:dyDescent="0.35">
      <c r="A75" s="62">
        <v>65</v>
      </c>
      <c r="B75" s="62" t="s">
        <v>6</v>
      </c>
      <c r="C75" s="62" t="s">
        <v>85</v>
      </c>
      <c r="D75" s="65" t="s">
        <v>90</v>
      </c>
      <c r="E75" s="65">
        <v>23</v>
      </c>
      <c r="F75" s="61" t="s">
        <v>9</v>
      </c>
      <c r="G75" s="26" t="s">
        <v>94</v>
      </c>
      <c r="H75" s="65">
        <v>103146</v>
      </c>
      <c r="I75" s="65" t="s">
        <v>11</v>
      </c>
      <c r="J75" s="65" t="s">
        <v>89</v>
      </c>
      <c r="K75" s="27">
        <v>184200</v>
      </c>
      <c r="L75" s="28">
        <v>75</v>
      </c>
      <c r="M75" s="61" t="s">
        <v>9</v>
      </c>
      <c r="N75" s="79">
        <v>2.8</v>
      </c>
      <c r="O75" s="79">
        <f t="shared" si="4"/>
        <v>210</v>
      </c>
      <c r="P75" s="80">
        <f t="shared" si="5"/>
        <v>30</v>
      </c>
      <c r="Q75" s="48">
        <f t="shared" si="6"/>
        <v>240</v>
      </c>
    </row>
    <row r="76" spans="1:22" ht="16.2" x14ac:dyDescent="0.35">
      <c r="A76" s="62">
        <v>66</v>
      </c>
      <c r="B76" s="62" t="s">
        <v>6</v>
      </c>
      <c r="C76" s="62" t="s">
        <v>85</v>
      </c>
      <c r="D76" s="65" t="s">
        <v>95</v>
      </c>
      <c r="E76" s="65">
        <v>20</v>
      </c>
      <c r="F76" s="26" t="s">
        <v>96</v>
      </c>
      <c r="G76" s="61" t="s">
        <v>9</v>
      </c>
      <c r="H76" s="61" t="s">
        <v>9</v>
      </c>
      <c r="I76" s="65" t="s">
        <v>11</v>
      </c>
      <c r="J76" s="65" t="s">
        <v>89</v>
      </c>
      <c r="K76" s="27">
        <v>2600</v>
      </c>
      <c r="L76" s="28">
        <v>77</v>
      </c>
      <c r="M76" s="61" t="s">
        <v>9</v>
      </c>
      <c r="N76" s="79">
        <v>2.8</v>
      </c>
      <c r="O76" s="79">
        <f t="shared" si="4"/>
        <v>215.6</v>
      </c>
      <c r="P76" s="80">
        <f t="shared" si="5"/>
        <v>30.800000000000011</v>
      </c>
      <c r="Q76" s="48">
        <f t="shared" si="6"/>
        <v>246.4</v>
      </c>
    </row>
    <row r="77" spans="1:22" ht="16.2" x14ac:dyDescent="0.35">
      <c r="A77" s="62">
        <v>67</v>
      </c>
      <c r="B77" s="62" t="s">
        <v>6</v>
      </c>
      <c r="C77" s="62" t="s">
        <v>85</v>
      </c>
      <c r="D77" s="65" t="s">
        <v>97</v>
      </c>
      <c r="E77" s="65">
        <v>20</v>
      </c>
      <c r="F77" s="26" t="s">
        <v>98</v>
      </c>
      <c r="G77" s="61" t="s">
        <v>9</v>
      </c>
      <c r="H77" s="61" t="s">
        <v>9</v>
      </c>
      <c r="I77" s="65" t="s">
        <v>11</v>
      </c>
      <c r="J77" s="65" t="s">
        <v>89</v>
      </c>
      <c r="K77" s="27">
        <v>2300</v>
      </c>
      <c r="L77" s="28">
        <v>67</v>
      </c>
      <c r="M77" s="61" t="s">
        <v>9</v>
      </c>
      <c r="N77" s="79">
        <v>2.8</v>
      </c>
      <c r="O77" s="79">
        <f t="shared" si="4"/>
        <v>187.6</v>
      </c>
      <c r="P77" s="80">
        <f t="shared" si="5"/>
        <v>26.800000000000011</v>
      </c>
      <c r="Q77" s="48">
        <f t="shared" si="6"/>
        <v>214.4</v>
      </c>
    </row>
    <row r="78" spans="1:22" ht="16.2" x14ac:dyDescent="0.35">
      <c r="A78" s="62">
        <v>68</v>
      </c>
      <c r="B78" s="62" t="s">
        <v>6</v>
      </c>
      <c r="C78" s="62" t="s">
        <v>85</v>
      </c>
      <c r="D78" s="65" t="s">
        <v>99</v>
      </c>
      <c r="E78" s="65">
        <v>20</v>
      </c>
      <c r="F78" s="26" t="s">
        <v>100</v>
      </c>
      <c r="G78" s="61" t="s">
        <v>9</v>
      </c>
      <c r="H78" s="61" t="s">
        <v>9</v>
      </c>
      <c r="I78" s="65" t="s">
        <v>11</v>
      </c>
      <c r="J78" s="65" t="s">
        <v>89</v>
      </c>
      <c r="K78" s="27">
        <v>2400</v>
      </c>
      <c r="L78" s="28">
        <v>69</v>
      </c>
      <c r="M78" s="61" t="s">
        <v>9</v>
      </c>
      <c r="N78" s="79">
        <v>2.8</v>
      </c>
      <c r="O78" s="79">
        <f t="shared" si="4"/>
        <v>193.2</v>
      </c>
      <c r="P78" s="80">
        <f t="shared" si="5"/>
        <v>27.600000000000023</v>
      </c>
      <c r="Q78" s="48">
        <f t="shared" si="6"/>
        <v>220.8</v>
      </c>
    </row>
    <row r="79" spans="1:22" ht="16.2" x14ac:dyDescent="0.35">
      <c r="A79" s="62">
        <v>69</v>
      </c>
      <c r="B79" s="62" t="s">
        <v>6</v>
      </c>
      <c r="C79" s="62" t="s">
        <v>85</v>
      </c>
      <c r="D79" s="65" t="s">
        <v>101</v>
      </c>
      <c r="E79" s="65">
        <v>20</v>
      </c>
      <c r="F79" s="26" t="s">
        <v>102</v>
      </c>
      <c r="G79" s="65">
        <v>100996</v>
      </c>
      <c r="H79" s="65">
        <v>100996</v>
      </c>
      <c r="I79" s="65" t="s">
        <v>11</v>
      </c>
      <c r="J79" s="65" t="s">
        <v>89</v>
      </c>
      <c r="K79" s="27">
        <v>2936</v>
      </c>
      <c r="L79" s="81">
        <v>83</v>
      </c>
      <c r="M79" s="61" t="s">
        <v>9</v>
      </c>
      <c r="N79" s="79">
        <v>2.8</v>
      </c>
      <c r="O79" s="79">
        <f t="shared" si="4"/>
        <v>232.39999999999998</v>
      </c>
      <c r="P79" s="80">
        <f t="shared" si="5"/>
        <v>33.200000000000045</v>
      </c>
      <c r="Q79" s="48">
        <f t="shared" si="6"/>
        <v>265.60000000000002</v>
      </c>
    </row>
    <row r="80" spans="1:22" ht="16.2" x14ac:dyDescent="0.35">
      <c r="A80" s="62">
        <v>70</v>
      </c>
      <c r="B80" s="62" t="s">
        <v>6</v>
      </c>
      <c r="C80" s="62" t="s">
        <v>85</v>
      </c>
      <c r="D80" s="65" t="s">
        <v>103</v>
      </c>
      <c r="E80" s="65">
        <v>20</v>
      </c>
      <c r="F80" s="26" t="s">
        <v>104</v>
      </c>
      <c r="G80" s="61" t="s">
        <v>9</v>
      </c>
      <c r="H80" s="61" t="s">
        <v>9</v>
      </c>
      <c r="I80" s="65" t="s">
        <v>11</v>
      </c>
      <c r="J80" s="65" t="s">
        <v>89</v>
      </c>
      <c r="K80" s="27">
        <v>2500</v>
      </c>
      <c r="L80" s="28">
        <v>69</v>
      </c>
      <c r="M80" s="61" t="s">
        <v>9</v>
      </c>
      <c r="N80" s="79">
        <v>2.8</v>
      </c>
      <c r="O80" s="79">
        <f t="shared" si="4"/>
        <v>193.2</v>
      </c>
      <c r="P80" s="80">
        <f t="shared" si="5"/>
        <v>27.600000000000023</v>
      </c>
      <c r="Q80" s="48">
        <f t="shared" si="6"/>
        <v>220.8</v>
      </c>
    </row>
    <row r="81" spans="1:17" ht="16.2" x14ac:dyDescent="0.35">
      <c r="A81" s="62">
        <v>71</v>
      </c>
      <c r="B81" s="62" t="s">
        <v>6</v>
      </c>
      <c r="C81" s="62" t="s">
        <v>85</v>
      </c>
      <c r="D81" s="65" t="s">
        <v>105</v>
      </c>
      <c r="E81" s="65">
        <v>20</v>
      </c>
      <c r="F81" s="26" t="s">
        <v>106</v>
      </c>
      <c r="G81" s="65">
        <v>102925</v>
      </c>
      <c r="H81" s="65">
        <v>102925</v>
      </c>
      <c r="I81" s="65" t="s">
        <v>11</v>
      </c>
      <c r="J81" s="65" t="s">
        <v>89</v>
      </c>
      <c r="K81" s="27">
        <v>1650</v>
      </c>
      <c r="L81" s="81">
        <v>45</v>
      </c>
      <c r="M81" s="61" t="s">
        <v>9</v>
      </c>
      <c r="N81" s="79">
        <v>2.8</v>
      </c>
      <c r="O81" s="79">
        <f t="shared" si="4"/>
        <v>125.99999999999999</v>
      </c>
      <c r="P81" s="80">
        <f t="shared" si="5"/>
        <v>18.000000000000014</v>
      </c>
      <c r="Q81" s="48">
        <f t="shared" si="6"/>
        <v>144</v>
      </c>
    </row>
    <row r="82" spans="1:17" ht="16.2" x14ac:dyDescent="0.35">
      <c r="A82" s="62">
        <v>72</v>
      </c>
      <c r="B82" s="62" t="s">
        <v>6</v>
      </c>
      <c r="C82" s="62" t="s">
        <v>85</v>
      </c>
      <c r="D82" s="65" t="s">
        <v>107</v>
      </c>
      <c r="E82" s="65">
        <v>20</v>
      </c>
      <c r="F82" s="26" t="s">
        <v>108</v>
      </c>
      <c r="G82" s="65">
        <v>102924</v>
      </c>
      <c r="H82" s="65">
        <v>102924</v>
      </c>
      <c r="I82" s="65" t="s">
        <v>11</v>
      </c>
      <c r="J82" s="65" t="s">
        <v>89</v>
      </c>
      <c r="K82" s="27">
        <v>1650</v>
      </c>
      <c r="L82" s="81">
        <v>45</v>
      </c>
      <c r="M82" s="61" t="s">
        <v>9</v>
      </c>
      <c r="N82" s="79">
        <v>2.8</v>
      </c>
      <c r="O82" s="79">
        <f t="shared" si="4"/>
        <v>125.99999999999999</v>
      </c>
      <c r="P82" s="80">
        <f t="shared" si="5"/>
        <v>18.000000000000014</v>
      </c>
      <c r="Q82" s="48">
        <f t="shared" si="6"/>
        <v>144</v>
      </c>
    </row>
    <row r="83" spans="1:17" ht="16.2" x14ac:dyDescent="0.35">
      <c r="A83" s="62">
        <v>73</v>
      </c>
      <c r="B83" s="62" t="s">
        <v>6</v>
      </c>
      <c r="C83" s="62" t="s">
        <v>85</v>
      </c>
      <c r="D83" s="82" t="s">
        <v>109</v>
      </c>
      <c r="E83" s="65">
        <v>20</v>
      </c>
      <c r="F83" s="26" t="s">
        <v>110</v>
      </c>
      <c r="G83" s="61" t="s">
        <v>9</v>
      </c>
      <c r="H83" s="61" t="s">
        <v>9</v>
      </c>
      <c r="I83" s="65" t="s">
        <v>11</v>
      </c>
      <c r="J83" s="65" t="s">
        <v>89</v>
      </c>
      <c r="K83" s="27">
        <v>1200</v>
      </c>
      <c r="L83" s="81">
        <v>33</v>
      </c>
      <c r="M83" s="61" t="s">
        <v>9</v>
      </c>
      <c r="N83" s="79">
        <v>2.8</v>
      </c>
      <c r="O83" s="79">
        <f t="shared" si="4"/>
        <v>92.399999999999991</v>
      </c>
      <c r="P83" s="80">
        <f t="shared" si="5"/>
        <v>13.200000000000017</v>
      </c>
      <c r="Q83" s="48">
        <f t="shared" si="6"/>
        <v>105.60000000000001</v>
      </c>
    </row>
    <row r="84" spans="1:17" ht="16.2" x14ac:dyDescent="0.35">
      <c r="A84" s="62">
        <v>74</v>
      </c>
      <c r="B84" s="62" t="s">
        <v>6</v>
      </c>
      <c r="C84" s="62" t="s">
        <v>85</v>
      </c>
      <c r="D84" s="82" t="s">
        <v>111</v>
      </c>
      <c r="E84" s="65">
        <v>20</v>
      </c>
      <c r="F84" s="26" t="s">
        <v>112</v>
      </c>
      <c r="G84" s="61" t="s">
        <v>9</v>
      </c>
      <c r="H84" s="61" t="s">
        <v>9</v>
      </c>
      <c r="I84" s="65" t="s">
        <v>11</v>
      </c>
      <c r="J84" s="65" t="s">
        <v>89</v>
      </c>
      <c r="K84" s="27">
        <v>2700</v>
      </c>
      <c r="L84" s="81">
        <v>74</v>
      </c>
      <c r="M84" s="61" t="s">
        <v>9</v>
      </c>
      <c r="N84" s="79">
        <v>2.8</v>
      </c>
      <c r="O84" s="79">
        <f t="shared" si="4"/>
        <v>207.2</v>
      </c>
      <c r="P84" s="80">
        <f t="shared" si="5"/>
        <v>29.600000000000023</v>
      </c>
      <c r="Q84" s="48">
        <f t="shared" si="6"/>
        <v>236.8</v>
      </c>
    </row>
    <row r="85" spans="1:17" ht="16.2" x14ac:dyDescent="0.35">
      <c r="A85" s="62">
        <v>75</v>
      </c>
      <c r="B85" s="62" t="s">
        <v>6</v>
      </c>
      <c r="C85" s="62" t="s">
        <v>85</v>
      </c>
      <c r="D85" s="82" t="s">
        <v>113</v>
      </c>
      <c r="E85" s="65">
        <v>20</v>
      </c>
      <c r="F85" s="26" t="s">
        <v>114</v>
      </c>
      <c r="G85" s="61" t="s">
        <v>9</v>
      </c>
      <c r="H85" s="61" t="s">
        <v>9</v>
      </c>
      <c r="I85" s="65" t="s">
        <v>11</v>
      </c>
      <c r="J85" s="65" t="s">
        <v>89</v>
      </c>
      <c r="K85" s="27">
        <v>1200</v>
      </c>
      <c r="L85" s="81">
        <v>33</v>
      </c>
      <c r="M85" s="61" t="s">
        <v>9</v>
      </c>
      <c r="N85" s="79">
        <v>2.8</v>
      </c>
      <c r="O85" s="79">
        <f t="shared" si="4"/>
        <v>92.399999999999991</v>
      </c>
      <c r="P85" s="80">
        <f t="shared" si="5"/>
        <v>13.200000000000017</v>
      </c>
      <c r="Q85" s="48">
        <f t="shared" si="6"/>
        <v>105.60000000000001</v>
      </c>
    </row>
    <row r="86" spans="1:17" ht="16.2" x14ac:dyDescent="0.35">
      <c r="A86" s="62">
        <v>76</v>
      </c>
      <c r="B86" s="62" t="s">
        <v>6</v>
      </c>
      <c r="C86" s="62" t="s">
        <v>85</v>
      </c>
      <c r="D86" s="82" t="s">
        <v>115</v>
      </c>
      <c r="E86" s="65">
        <v>20</v>
      </c>
      <c r="F86" s="65" t="s">
        <v>116</v>
      </c>
      <c r="G86" s="61" t="s">
        <v>9</v>
      </c>
      <c r="H86" s="61" t="s">
        <v>9</v>
      </c>
      <c r="I86" s="65" t="s">
        <v>11</v>
      </c>
      <c r="J86" s="65" t="s">
        <v>89</v>
      </c>
      <c r="K86" s="30">
        <v>3000</v>
      </c>
      <c r="L86" s="81">
        <v>61</v>
      </c>
      <c r="M86" s="61" t="s">
        <v>9</v>
      </c>
      <c r="N86" s="79">
        <v>2.8</v>
      </c>
      <c r="O86" s="79">
        <f t="shared" si="4"/>
        <v>170.79999999999998</v>
      </c>
      <c r="P86" s="80">
        <f t="shared" si="5"/>
        <v>24.400000000000034</v>
      </c>
      <c r="Q86" s="48">
        <f t="shared" si="6"/>
        <v>195.20000000000002</v>
      </c>
    </row>
    <row r="87" spans="1:17" ht="16.2" x14ac:dyDescent="0.35">
      <c r="A87" s="62">
        <v>77</v>
      </c>
      <c r="B87" s="62" t="s">
        <v>6</v>
      </c>
      <c r="C87" s="62" t="s">
        <v>85</v>
      </c>
      <c r="D87" s="82" t="s">
        <v>117</v>
      </c>
      <c r="E87" s="65">
        <v>20</v>
      </c>
      <c r="F87" s="65" t="s">
        <v>118</v>
      </c>
      <c r="G87" s="65">
        <v>102815</v>
      </c>
      <c r="H87" s="65">
        <v>102815</v>
      </c>
      <c r="I87" s="65" t="s">
        <v>11</v>
      </c>
      <c r="J87" s="65" t="s">
        <v>89</v>
      </c>
      <c r="K87" s="30">
        <v>2500</v>
      </c>
      <c r="L87" s="81">
        <v>14</v>
      </c>
      <c r="M87" s="61" t="s">
        <v>9</v>
      </c>
      <c r="N87" s="79">
        <v>2.8</v>
      </c>
      <c r="O87" s="79">
        <f t="shared" si="4"/>
        <v>39.199999999999996</v>
      </c>
      <c r="P87" s="80">
        <f t="shared" si="5"/>
        <v>5.6000000000000085</v>
      </c>
      <c r="Q87" s="48">
        <f t="shared" si="6"/>
        <v>44.800000000000004</v>
      </c>
    </row>
    <row r="88" spans="1:17" ht="16.2" x14ac:dyDescent="0.35">
      <c r="A88" s="62">
        <v>78</v>
      </c>
      <c r="B88" s="62" t="s">
        <v>6</v>
      </c>
      <c r="C88" s="62" t="s">
        <v>85</v>
      </c>
      <c r="D88" s="82" t="s">
        <v>119</v>
      </c>
      <c r="E88" s="65">
        <v>20</v>
      </c>
      <c r="F88" s="65" t="s">
        <v>120</v>
      </c>
      <c r="G88" s="61" t="s">
        <v>9</v>
      </c>
      <c r="H88" s="61" t="s">
        <v>9</v>
      </c>
      <c r="I88" s="65" t="s">
        <v>11</v>
      </c>
      <c r="J88" s="65" t="s">
        <v>89</v>
      </c>
      <c r="K88" s="30">
        <v>2400</v>
      </c>
      <c r="L88" s="81">
        <v>66</v>
      </c>
      <c r="M88" s="61" t="s">
        <v>9</v>
      </c>
      <c r="N88" s="79">
        <v>2.8</v>
      </c>
      <c r="O88" s="79">
        <f t="shared" si="4"/>
        <v>184.79999999999998</v>
      </c>
      <c r="P88" s="80">
        <f t="shared" si="5"/>
        <v>26.400000000000034</v>
      </c>
      <c r="Q88" s="48">
        <f t="shared" si="6"/>
        <v>211.20000000000002</v>
      </c>
    </row>
    <row r="89" spans="1:17" ht="16.2" x14ac:dyDescent="0.35">
      <c r="A89" s="62">
        <v>79</v>
      </c>
      <c r="B89" s="62" t="s">
        <v>6</v>
      </c>
      <c r="C89" s="62" t="s">
        <v>85</v>
      </c>
      <c r="D89" s="65" t="s">
        <v>121</v>
      </c>
      <c r="E89" s="65">
        <v>20</v>
      </c>
      <c r="F89" s="26" t="s">
        <v>122</v>
      </c>
      <c r="G89" s="61" t="s">
        <v>9</v>
      </c>
      <c r="H89" s="61" t="s">
        <v>9</v>
      </c>
      <c r="I89" s="65" t="s">
        <v>11</v>
      </c>
      <c r="J89" s="65" t="s">
        <v>89</v>
      </c>
      <c r="K89" s="27">
        <v>2500</v>
      </c>
      <c r="L89" s="81">
        <v>68</v>
      </c>
      <c r="M89" s="61" t="s">
        <v>9</v>
      </c>
      <c r="N89" s="79">
        <v>2.8</v>
      </c>
      <c r="O89" s="79">
        <f t="shared" si="4"/>
        <v>190.39999999999998</v>
      </c>
      <c r="P89" s="80">
        <f t="shared" si="5"/>
        <v>27.200000000000045</v>
      </c>
      <c r="Q89" s="48">
        <f t="shared" si="6"/>
        <v>217.60000000000002</v>
      </c>
    </row>
    <row r="90" spans="1:17" ht="16.2" x14ac:dyDescent="0.35">
      <c r="A90" s="62">
        <v>80</v>
      </c>
      <c r="B90" s="62" t="s">
        <v>6</v>
      </c>
      <c r="C90" s="62" t="s">
        <v>85</v>
      </c>
      <c r="D90" s="65" t="s">
        <v>123</v>
      </c>
      <c r="E90" s="65">
        <v>20</v>
      </c>
      <c r="F90" s="26" t="s">
        <v>124</v>
      </c>
      <c r="G90" s="61" t="s">
        <v>9</v>
      </c>
      <c r="H90" s="61" t="s">
        <v>9</v>
      </c>
      <c r="I90" s="65" t="s">
        <v>11</v>
      </c>
      <c r="J90" s="65" t="s">
        <v>89</v>
      </c>
      <c r="K90" s="27">
        <v>2700</v>
      </c>
      <c r="L90" s="81">
        <v>73</v>
      </c>
      <c r="M90" s="61" t="s">
        <v>9</v>
      </c>
      <c r="N90" s="79">
        <v>2.8</v>
      </c>
      <c r="O90" s="79">
        <f t="shared" si="4"/>
        <v>204.39999999999998</v>
      </c>
      <c r="P90" s="80">
        <f t="shared" si="5"/>
        <v>29.200000000000045</v>
      </c>
      <c r="Q90" s="48">
        <f t="shared" si="6"/>
        <v>233.60000000000002</v>
      </c>
    </row>
    <row r="91" spans="1:17" ht="16.2" x14ac:dyDescent="0.35">
      <c r="A91" s="62">
        <v>81</v>
      </c>
      <c r="B91" s="62" t="s">
        <v>6</v>
      </c>
      <c r="C91" s="62" t="s">
        <v>85</v>
      </c>
      <c r="D91" s="65" t="s">
        <v>125</v>
      </c>
      <c r="E91" s="65">
        <v>20</v>
      </c>
      <c r="F91" s="26" t="s">
        <v>126</v>
      </c>
      <c r="G91" s="61" t="s">
        <v>9</v>
      </c>
      <c r="H91" s="61" t="s">
        <v>9</v>
      </c>
      <c r="I91" s="65" t="s">
        <v>11</v>
      </c>
      <c r="J91" s="65" t="s">
        <v>89</v>
      </c>
      <c r="K91" s="27">
        <v>1200</v>
      </c>
      <c r="L91" s="81">
        <v>33</v>
      </c>
      <c r="M91" s="61" t="s">
        <v>9</v>
      </c>
      <c r="N91" s="79">
        <v>2.8</v>
      </c>
      <c r="O91" s="79">
        <f t="shared" si="4"/>
        <v>92.399999999999991</v>
      </c>
      <c r="P91" s="80">
        <f t="shared" si="5"/>
        <v>13.200000000000017</v>
      </c>
      <c r="Q91" s="48">
        <f t="shared" si="6"/>
        <v>105.60000000000001</v>
      </c>
    </row>
    <row r="92" spans="1:17" ht="16.2" x14ac:dyDescent="0.35">
      <c r="A92" s="62">
        <v>82</v>
      </c>
      <c r="B92" s="62" t="s">
        <v>6</v>
      </c>
      <c r="C92" s="62" t="s">
        <v>85</v>
      </c>
      <c r="D92" s="65" t="s">
        <v>127</v>
      </c>
      <c r="E92" s="65">
        <v>20</v>
      </c>
      <c r="F92" s="26" t="s">
        <v>128</v>
      </c>
      <c r="G92" s="61" t="s">
        <v>9</v>
      </c>
      <c r="H92" s="61" t="s">
        <v>9</v>
      </c>
      <c r="I92" s="65" t="s">
        <v>11</v>
      </c>
      <c r="J92" s="65" t="s">
        <v>89</v>
      </c>
      <c r="K92" s="27">
        <v>2500</v>
      </c>
      <c r="L92" s="81">
        <v>68</v>
      </c>
      <c r="M92" s="61" t="s">
        <v>9</v>
      </c>
      <c r="N92" s="79">
        <v>2.8</v>
      </c>
      <c r="O92" s="79">
        <f t="shared" si="4"/>
        <v>190.39999999999998</v>
      </c>
      <c r="P92" s="80">
        <f t="shared" si="5"/>
        <v>27.200000000000045</v>
      </c>
      <c r="Q92" s="48">
        <f t="shared" si="6"/>
        <v>217.60000000000002</v>
      </c>
    </row>
    <row r="93" spans="1:17" ht="16.2" x14ac:dyDescent="0.35">
      <c r="A93" s="62">
        <v>83</v>
      </c>
      <c r="B93" s="62" t="s">
        <v>6</v>
      </c>
      <c r="C93" s="62" t="s">
        <v>85</v>
      </c>
      <c r="D93" s="65" t="s">
        <v>129</v>
      </c>
      <c r="E93" s="65">
        <v>20</v>
      </c>
      <c r="F93" s="26" t="s">
        <v>130</v>
      </c>
      <c r="G93" s="61" t="s">
        <v>9</v>
      </c>
      <c r="H93" s="61" t="s">
        <v>9</v>
      </c>
      <c r="I93" s="65" t="s">
        <v>11</v>
      </c>
      <c r="J93" s="65" t="s">
        <v>89</v>
      </c>
      <c r="K93" s="27">
        <v>2500</v>
      </c>
      <c r="L93" s="81">
        <v>67</v>
      </c>
      <c r="M93" s="61" t="s">
        <v>9</v>
      </c>
      <c r="N93" s="79">
        <v>2.8</v>
      </c>
      <c r="O93" s="79">
        <f t="shared" si="4"/>
        <v>187.6</v>
      </c>
      <c r="P93" s="80">
        <f t="shared" si="5"/>
        <v>26.800000000000011</v>
      </c>
      <c r="Q93" s="48">
        <f t="shared" si="6"/>
        <v>214.4</v>
      </c>
    </row>
    <row r="94" spans="1:17" ht="16.2" x14ac:dyDescent="0.35">
      <c r="A94" s="62">
        <v>84</v>
      </c>
      <c r="B94" s="62" t="s">
        <v>6</v>
      </c>
      <c r="C94" s="62" t="s">
        <v>85</v>
      </c>
      <c r="D94" s="65" t="s">
        <v>131</v>
      </c>
      <c r="E94" s="65">
        <v>20</v>
      </c>
      <c r="F94" s="26" t="s">
        <v>132</v>
      </c>
      <c r="G94" s="65">
        <v>102962</v>
      </c>
      <c r="H94" s="65">
        <v>102962</v>
      </c>
      <c r="I94" s="65" t="s">
        <v>11</v>
      </c>
      <c r="J94" s="65" t="s">
        <v>89</v>
      </c>
      <c r="K94" s="27">
        <v>2500</v>
      </c>
      <c r="L94" s="81">
        <v>67</v>
      </c>
      <c r="M94" s="61" t="s">
        <v>9</v>
      </c>
      <c r="N94" s="79">
        <v>2.8</v>
      </c>
      <c r="O94" s="79">
        <f t="shared" si="4"/>
        <v>187.6</v>
      </c>
      <c r="P94" s="80">
        <f t="shared" si="5"/>
        <v>26.800000000000011</v>
      </c>
      <c r="Q94" s="48">
        <f t="shared" si="6"/>
        <v>214.4</v>
      </c>
    </row>
    <row r="95" spans="1:17" ht="16.2" x14ac:dyDescent="0.35">
      <c r="A95" s="62">
        <v>85</v>
      </c>
      <c r="B95" s="62" t="s">
        <v>6</v>
      </c>
      <c r="C95" s="62" t="s">
        <v>85</v>
      </c>
      <c r="D95" s="65" t="s">
        <v>133</v>
      </c>
      <c r="E95" s="65">
        <v>20</v>
      </c>
      <c r="F95" s="26" t="s">
        <v>134</v>
      </c>
      <c r="G95" s="65">
        <v>102761</v>
      </c>
      <c r="H95" s="65">
        <v>102761</v>
      </c>
      <c r="I95" s="65" t="s">
        <v>11</v>
      </c>
      <c r="J95" s="65" t="s">
        <v>89</v>
      </c>
      <c r="K95" s="27">
        <v>2000</v>
      </c>
      <c r="L95" s="81">
        <v>55</v>
      </c>
      <c r="M95" s="61" t="s">
        <v>9</v>
      </c>
      <c r="N95" s="79">
        <v>2.8</v>
      </c>
      <c r="O95" s="79">
        <f t="shared" si="4"/>
        <v>154</v>
      </c>
      <c r="P95" s="80">
        <f t="shared" si="5"/>
        <v>22</v>
      </c>
      <c r="Q95" s="48">
        <f t="shared" si="6"/>
        <v>176</v>
      </c>
    </row>
    <row r="96" spans="1:17" ht="16.2" x14ac:dyDescent="0.35">
      <c r="A96" s="62">
        <v>86</v>
      </c>
      <c r="B96" s="62" t="s">
        <v>6</v>
      </c>
      <c r="C96" s="62" t="s">
        <v>85</v>
      </c>
      <c r="D96" s="65" t="s">
        <v>135</v>
      </c>
      <c r="E96" s="65">
        <v>20</v>
      </c>
      <c r="F96" s="26" t="s">
        <v>136</v>
      </c>
      <c r="G96" s="61" t="s">
        <v>9</v>
      </c>
      <c r="H96" s="61" t="s">
        <v>9</v>
      </c>
      <c r="I96" s="65" t="s">
        <v>11</v>
      </c>
      <c r="J96" s="65" t="s">
        <v>89</v>
      </c>
      <c r="K96" s="27">
        <v>1500</v>
      </c>
      <c r="L96" s="81">
        <v>41</v>
      </c>
      <c r="M96" s="61" t="s">
        <v>9</v>
      </c>
      <c r="N96" s="79">
        <v>2.8</v>
      </c>
      <c r="O96" s="79">
        <f t="shared" si="4"/>
        <v>114.8</v>
      </c>
      <c r="P96" s="80">
        <f t="shared" si="5"/>
        <v>16.40000000000002</v>
      </c>
      <c r="Q96" s="48">
        <f t="shared" si="6"/>
        <v>131.20000000000002</v>
      </c>
    </row>
    <row r="97" spans="1:17" ht="16.2" x14ac:dyDescent="0.35">
      <c r="A97" s="62">
        <v>87</v>
      </c>
      <c r="B97" s="62" t="s">
        <v>6</v>
      </c>
      <c r="C97" s="62" t="s">
        <v>85</v>
      </c>
      <c r="D97" s="65" t="s">
        <v>137</v>
      </c>
      <c r="E97" s="65">
        <v>20</v>
      </c>
      <c r="F97" s="26" t="s">
        <v>138</v>
      </c>
      <c r="G97" s="65">
        <v>104232</v>
      </c>
      <c r="H97" s="65">
        <v>104232</v>
      </c>
      <c r="I97" s="65" t="s">
        <v>11</v>
      </c>
      <c r="J97" s="65" t="s">
        <v>89</v>
      </c>
      <c r="K97" s="27">
        <v>1400</v>
      </c>
      <c r="L97" s="81">
        <v>38</v>
      </c>
      <c r="M97" s="61" t="s">
        <v>9</v>
      </c>
      <c r="N97" s="79">
        <v>2.8</v>
      </c>
      <c r="O97" s="79">
        <f t="shared" si="4"/>
        <v>106.39999999999999</v>
      </c>
      <c r="P97" s="80">
        <f t="shared" si="5"/>
        <v>15.200000000000017</v>
      </c>
      <c r="Q97" s="48">
        <f t="shared" si="6"/>
        <v>121.60000000000001</v>
      </c>
    </row>
    <row r="98" spans="1:17" ht="16.2" x14ac:dyDescent="0.35">
      <c r="A98" s="62">
        <v>88</v>
      </c>
      <c r="B98" s="62" t="s">
        <v>6</v>
      </c>
      <c r="C98" s="62" t="s">
        <v>85</v>
      </c>
      <c r="D98" s="65" t="s">
        <v>139</v>
      </c>
      <c r="E98" s="65">
        <v>20</v>
      </c>
      <c r="F98" s="26" t="s">
        <v>138</v>
      </c>
      <c r="G98" s="65">
        <v>104233</v>
      </c>
      <c r="H98" s="65">
        <v>104233</v>
      </c>
      <c r="I98" s="65" t="s">
        <v>11</v>
      </c>
      <c r="J98" s="65" t="s">
        <v>89</v>
      </c>
      <c r="K98" s="27">
        <v>1400</v>
      </c>
      <c r="L98" s="81">
        <v>39</v>
      </c>
      <c r="M98" s="61" t="s">
        <v>9</v>
      </c>
      <c r="N98" s="79">
        <v>2.8</v>
      </c>
      <c r="O98" s="79">
        <f t="shared" si="4"/>
        <v>109.19999999999999</v>
      </c>
      <c r="P98" s="80">
        <f t="shared" si="5"/>
        <v>15.600000000000023</v>
      </c>
      <c r="Q98" s="48">
        <f t="shared" si="6"/>
        <v>124.80000000000001</v>
      </c>
    </row>
    <row r="99" spans="1:17" ht="16.2" x14ac:dyDescent="0.35">
      <c r="A99" s="62">
        <v>89</v>
      </c>
      <c r="B99" s="62" t="s">
        <v>6</v>
      </c>
      <c r="C99" s="62" t="s">
        <v>85</v>
      </c>
      <c r="D99" s="65" t="s">
        <v>140</v>
      </c>
      <c r="E99" s="65">
        <v>20</v>
      </c>
      <c r="F99" s="26" t="s">
        <v>138</v>
      </c>
      <c r="G99" s="65">
        <v>104234</v>
      </c>
      <c r="H99" s="65">
        <v>104234</v>
      </c>
      <c r="I99" s="65" t="s">
        <v>11</v>
      </c>
      <c r="J99" s="65" t="s">
        <v>89</v>
      </c>
      <c r="K99" s="27">
        <v>1400</v>
      </c>
      <c r="L99" s="81">
        <v>39</v>
      </c>
      <c r="M99" s="61" t="s">
        <v>9</v>
      </c>
      <c r="N99" s="79">
        <v>2.8</v>
      </c>
      <c r="O99" s="79">
        <f t="shared" si="4"/>
        <v>109.19999999999999</v>
      </c>
      <c r="P99" s="80">
        <f t="shared" si="5"/>
        <v>15.600000000000023</v>
      </c>
      <c r="Q99" s="48">
        <f t="shared" si="6"/>
        <v>124.80000000000001</v>
      </c>
    </row>
    <row r="100" spans="1:17" ht="16.2" x14ac:dyDescent="0.35">
      <c r="A100" s="62">
        <v>90</v>
      </c>
      <c r="B100" s="62" t="s">
        <v>6</v>
      </c>
      <c r="C100" s="62" t="s">
        <v>85</v>
      </c>
      <c r="D100" s="65" t="s">
        <v>141</v>
      </c>
      <c r="E100" s="65">
        <v>20</v>
      </c>
      <c r="F100" s="26" t="s">
        <v>138</v>
      </c>
      <c r="G100" s="65">
        <v>104235</v>
      </c>
      <c r="H100" s="65">
        <v>104235</v>
      </c>
      <c r="I100" s="65" t="s">
        <v>11</v>
      </c>
      <c r="J100" s="65" t="s">
        <v>89</v>
      </c>
      <c r="K100" s="27">
        <v>3200</v>
      </c>
      <c r="L100" s="81">
        <v>91</v>
      </c>
      <c r="M100" s="61" t="s">
        <v>9</v>
      </c>
      <c r="N100" s="79">
        <v>2.8</v>
      </c>
      <c r="O100" s="79">
        <f t="shared" si="4"/>
        <v>254.79999999999998</v>
      </c>
      <c r="P100" s="80">
        <f t="shared" si="5"/>
        <v>36.400000000000006</v>
      </c>
      <c r="Q100" s="48">
        <f t="shared" si="6"/>
        <v>291.2</v>
      </c>
    </row>
    <row r="101" spans="1:17" ht="16.2" x14ac:dyDescent="0.35">
      <c r="A101" s="62">
        <v>91</v>
      </c>
      <c r="B101" s="62" t="s">
        <v>6</v>
      </c>
      <c r="C101" s="62" t="s">
        <v>85</v>
      </c>
      <c r="D101" s="65" t="s">
        <v>142</v>
      </c>
      <c r="E101" s="65">
        <v>20</v>
      </c>
      <c r="F101" s="26" t="s">
        <v>138</v>
      </c>
      <c r="G101" s="65">
        <v>104236</v>
      </c>
      <c r="H101" s="65">
        <v>104236</v>
      </c>
      <c r="I101" s="65" t="s">
        <v>11</v>
      </c>
      <c r="J101" s="65" t="s">
        <v>89</v>
      </c>
      <c r="K101" s="27">
        <v>1000</v>
      </c>
      <c r="L101" s="81">
        <v>29</v>
      </c>
      <c r="M101" s="61" t="s">
        <v>9</v>
      </c>
      <c r="N101" s="79">
        <v>2.8</v>
      </c>
      <c r="O101" s="79">
        <f t="shared" si="4"/>
        <v>81.199999999999989</v>
      </c>
      <c r="P101" s="80">
        <f t="shared" si="5"/>
        <v>11.600000000000023</v>
      </c>
      <c r="Q101" s="48">
        <f t="shared" si="6"/>
        <v>92.800000000000011</v>
      </c>
    </row>
    <row r="102" spans="1:17" ht="16.2" x14ac:dyDescent="0.35">
      <c r="A102" s="62">
        <v>92</v>
      </c>
      <c r="B102" s="62" t="s">
        <v>6</v>
      </c>
      <c r="C102" s="62" t="s">
        <v>85</v>
      </c>
      <c r="D102" s="65" t="s">
        <v>143</v>
      </c>
      <c r="E102" s="65">
        <v>20</v>
      </c>
      <c r="F102" s="26" t="s">
        <v>138</v>
      </c>
      <c r="G102" s="65">
        <v>104237</v>
      </c>
      <c r="H102" s="65">
        <v>104237</v>
      </c>
      <c r="I102" s="65" t="s">
        <v>11</v>
      </c>
      <c r="J102" s="65" t="s">
        <v>89</v>
      </c>
      <c r="K102" s="27">
        <v>1300</v>
      </c>
      <c r="L102" s="81">
        <v>38</v>
      </c>
      <c r="M102" s="61" t="s">
        <v>9</v>
      </c>
      <c r="N102" s="79">
        <v>2.8</v>
      </c>
      <c r="O102" s="79">
        <f t="shared" si="4"/>
        <v>106.39999999999999</v>
      </c>
      <c r="P102" s="80">
        <f t="shared" si="5"/>
        <v>15.200000000000017</v>
      </c>
      <c r="Q102" s="48">
        <f t="shared" si="6"/>
        <v>121.60000000000001</v>
      </c>
    </row>
    <row r="103" spans="1:17" ht="16.2" x14ac:dyDescent="0.35">
      <c r="A103" s="62">
        <v>93</v>
      </c>
      <c r="B103" s="62" t="s">
        <v>6</v>
      </c>
      <c r="C103" s="62" t="s">
        <v>85</v>
      </c>
      <c r="D103" s="65" t="s">
        <v>144</v>
      </c>
      <c r="E103" s="65">
        <v>20</v>
      </c>
      <c r="F103" s="26" t="s">
        <v>138</v>
      </c>
      <c r="G103" s="65">
        <v>104238</v>
      </c>
      <c r="H103" s="65">
        <v>104238</v>
      </c>
      <c r="I103" s="65" t="s">
        <v>11</v>
      </c>
      <c r="J103" s="65" t="s">
        <v>89</v>
      </c>
      <c r="K103" s="27">
        <v>1300</v>
      </c>
      <c r="L103" s="81">
        <v>37</v>
      </c>
      <c r="M103" s="61" t="s">
        <v>9</v>
      </c>
      <c r="N103" s="79">
        <v>2.8</v>
      </c>
      <c r="O103" s="79">
        <f t="shared" si="4"/>
        <v>103.6</v>
      </c>
      <c r="P103" s="80">
        <f t="shared" si="5"/>
        <v>14.800000000000011</v>
      </c>
      <c r="Q103" s="48">
        <f t="shared" si="6"/>
        <v>118.4</v>
      </c>
    </row>
    <row r="104" spans="1:17" ht="16.2" x14ac:dyDescent="0.35">
      <c r="A104" s="62">
        <v>94</v>
      </c>
      <c r="B104" s="62" t="s">
        <v>6</v>
      </c>
      <c r="C104" s="62" t="s">
        <v>85</v>
      </c>
      <c r="D104" s="82" t="s">
        <v>145</v>
      </c>
      <c r="E104" s="65">
        <v>20</v>
      </c>
      <c r="F104" s="65" t="s">
        <v>146</v>
      </c>
      <c r="G104" s="61" t="s">
        <v>9</v>
      </c>
      <c r="H104" s="61" t="s">
        <v>9</v>
      </c>
      <c r="I104" s="65" t="s">
        <v>11</v>
      </c>
      <c r="J104" s="65" t="s">
        <v>89</v>
      </c>
      <c r="K104" s="30">
        <v>6000</v>
      </c>
      <c r="L104" s="81">
        <v>256</v>
      </c>
      <c r="M104" s="61" t="s">
        <v>9</v>
      </c>
      <c r="N104" s="79">
        <v>2.8</v>
      </c>
      <c r="O104" s="79">
        <f t="shared" si="4"/>
        <v>716.8</v>
      </c>
      <c r="P104" s="80">
        <f t="shared" si="5"/>
        <v>102.40000000000009</v>
      </c>
      <c r="Q104" s="48">
        <f t="shared" si="6"/>
        <v>819.2</v>
      </c>
    </row>
    <row r="105" spans="1:17" ht="16.2" x14ac:dyDescent="0.35">
      <c r="A105" s="62">
        <v>95</v>
      </c>
      <c r="B105" s="62" t="s">
        <v>6</v>
      </c>
      <c r="C105" s="62" t="s">
        <v>85</v>
      </c>
      <c r="D105" s="62" t="s">
        <v>147</v>
      </c>
      <c r="E105" s="83">
        <v>20</v>
      </c>
      <c r="F105" s="62" t="s">
        <v>148</v>
      </c>
      <c r="G105" s="61" t="s">
        <v>9</v>
      </c>
      <c r="H105" s="61" t="s">
        <v>9</v>
      </c>
      <c r="I105" s="65" t="s">
        <v>11</v>
      </c>
      <c r="J105" s="65" t="s">
        <v>89</v>
      </c>
      <c r="K105" s="28">
        <v>2500</v>
      </c>
      <c r="L105" s="81">
        <v>74</v>
      </c>
      <c r="M105" s="61" t="s">
        <v>9</v>
      </c>
      <c r="N105" s="79">
        <v>2.8</v>
      </c>
      <c r="O105" s="79">
        <f t="shared" si="4"/>
        <v>207.2</v>
      </c>
      <c r="P105" s="80">
        <f t="shared" si="5"/>
        <v>29.600000000000023</v>
      </c>
      <c r="Q105" s="48">
        <f t="shared" si="6"/>
        <v>236.8</v>
      </c>
    </row>
    <row r="106" spans="1:17" ht="16.2" x14ac:dyDescent="0.35">
      <c r="A106" s="62">
        <v>96</v>
      </c>
      <c r="B106" s="62" t="s">
        <v>6</v>
      </c>
      <c r="C106" s="62" t="s">
        <v>85</v>
      </c>
      <c r="D106" s="65" t="s">
        <v>149</v>
      </c>
      <c r="E106" s="65">
        <v>20</v>
      </c>
      <c r="F106" s="65" t="s">
        <v>150</v>
      </c>
      <c r="G106" s="61" t="s">
        <v>9</v>
      </c>
      <c r="H106" s="61" t="s">
        <v>9</v>
      </c>
      <c r="I106" s="65" t="s">
        <v>11</v>
      </c>
      <c r="J106" s="65" t="s">
        <v>89</v>
      </c>
      <c r="K106" s="27">
        <v>3000</v>
      </c>
      <c r="L106" s="81">
        <v>55</v>
      </c>
      <c r="M106" s="61" t="s">
        <v>9</v>
      </c>
      <c r="N106" s="79">
        <v>2.8</v>
      </c>
      <c r="O106" s="79">
        <f t="shared" si="4"/>
        <v>154</v>
      </c>
      <c r="P106" s="80">
        <f t="shared" si="5"/>
        <v>22</v>
      </c>
      <c r="Q106" s="48">
        <f t="shared" si="6"/>
        <v>176</v>
      </c>
    </row>
    <row r="107" spans="1:17" ht="16.2" x14ac:dyDescent="0.35">
      <c r="A107" s="62">
        <v>97</v>
      </c>
      <c r="B107" s="62" t="s">
        <v>6</v>
      </c>
      <c r="C107" s="62" t="s">
        <v>85</v>
      </c>
      <c r="D107" s="82" t="s">
        <v>151</v>
      </c>
      <c r="E107" s="61" t="s">
        <v>9</v>
      </c>
      <c r="F107" s="61" t="s">
        <v>9</v>
      </c>
      <c r="G107" s="65" t="s">
        <v>152</v>
      </c>
      <c r="H107" s="65">
        <v>127</v>
      </c>
      <c r="I107" s="65" t="s">
        <v>11</v>
      </c>
      <c r="J107" s="65" t="s">
        <v>89</v>
      </c>
      <c r="K107" s="27">
        <v>1263</v>
      </c>
      <c r="L107" s="81">
        <v>1</v>
      </c>
      <c r="M107" s="61" t="s">
        <v>9</v>
      </c>
      <c r="N107" s="79">
        <v>2.8</v>
      </c>
      <c r="O107" s="79">
        <f t="shared" si="4"/>
        <v>2.8</v>
      </c>
      <c r="P107" s="80">
        <f t="shared" si="5"/>
        <v>0.40000000000000036</v>
      </c>
      <c r="Q107" s="48">
        <f t="shared" si="6"/>
        <v>3.2</v>
      </c>
    </row>
    <row r="108" spans="1:17" ht="16.2" x14ac:dyDescent="0.35">
      <c r="A108" s="62">
        <v>98</v>
      </c>
      <c r="B108" s="62" t="s">
        <v>6</v>
      </c>
      <c r="C108" s="62" t="s">
        <v>85</v>
      </c>
      <c r="D108" s="82" t="s">
        <v>153</v>
      </c>
      <c r="E108" s="61" t="s">
        <v>9</v>
      </c>
      <c r="F108" s="61" t="s">
        <v>9</v>
      </c>
      <c r="G108" s="65" t="s">
        <v>154</v>
      </c>
      <c r="H108" s="65">
        <v>705</v>
      </c>
      <c r="I108" s="65" t="s">
        <v>11</v>
      </c>
      <c r="J108" s="65" t="s">
        <v>89</v>
      </c>
      <c r="K108" s="27">
        <v>1264</v>
      </c>
      <c r="L108" s="81">
        <v>51</v>
      </c>
      <c r="M108" s="61" t="s">
        <v>9</v>
      </c>
      <c r="N108" s="79">
        <v>2.8</v>
      </c>
      <c r="O108" s="79">
        <f t="shared" si="4"/>
        <v>142.79999999999998</v>
      </c>
      <c r="P108" s="80">
        <f t="shared" si="5"/>
        <v>20.400000000000034</v>
      </c>
      <c r="Q108" s="48">
        <f t="shared" si="6"/>
        <v>163.20000000000002</v>
      </c>
    </row>
    <row r="109" spans="1:17" ht="16.2" x14ac:dyDescent="0.35">
      <c r="A109" s="62">
        <v>99</v>
      </c>
      <c r="B109" s="62" t="s">
        <v>6</v>
      </c>
      <c r="C109" s="62" t="s">
        <v>85</v>
      </c>
      <c r="D109" s="82" t="s">
        <v>155</v>
      </c>
      <c r="E109" s="61" t="s">
        <v>9</v>
      </c>
      <c r="F109" s="61" t="s">
        <v>9</v>
      </c>
      <c r="G109" s="65" t="s">
        <v>156</v>
      </c>
      <c r="H109" s="65" t="s">
        <v>157</v>
      </c>
      <c r="I109" s="65" t="s">
        <v>31</v>
      </c>
      <c r="J109" s="65" t="s">
        <v>89</v>
      </c>
      <c r="K109" s="27">
        <v>1330</v>
      </c>
      <c r="L109" s="81">
        <v>57</v>
      </c>
      <c r="M109" s="61" t="s">
        <v>9</v>
      </c>
      <c r="N109" s="79">
        <v>1.2</v>
      </c>
      <c r="O109" s="79">
        <f t="shared" si="4"/>
        <v>68.399999999999991</v>
      </c>
      <c r="P109" s="80">
        <f t="shared" si="5"/>
        <v>11.400000000000006</v>
      </c>
      <c r="Q109" s="48">
        <f>1.4*L109</f>
        <v>79.8</v>
      </c>
    </row>
    <row r="110" spans="1:17" ht="16.2" x14ac:dyDescent="0.35">
      <c r="A110" s="62">
        <v>100</v>
      </c>
      <c r="B110" s="62" t="s">
        <v>6</v>
      </c>
      <c r="C110" s="62" t="s">
        <v>85</v>
      </c>
      <c r="D110" s="65" t="s">
        <v>158</v>
      </c>
      <c r="E110" s="83">
        <v>58</v>
      </c>
      <c r="F110" s="62">
        <v>1271</v>
      </c>
      <c r="G110" s="61" t="s">
        <v>9</v>
      </c>
      <c r="H110" s="61" t="s">
        <v>9</v>
      </c>
      <c r="I110" s="65" t="s">
        <v>11</v>
      </c>
      <c r="J110" s="65" t="s">
        <v>89</v>
      </c>
      <c r="K110" s="28">
        <v>1376</v>
      </c>
      <c r="L110" s="81">
        <v>31</v>
      </c>
      <c r="M110" s="61" t="s">
        <v>9</v>
      </c>
      <c r="N110" s="79">
        <v>2.8</v>
      </c>
      <c r="O110" s="79">
        <f t="shared" si="4"/>
        <v>86.8</v>
      </c>
      <c r="P110" s="80">
        <f t="shared" si="5"/>
        <v>12.400000000000006</v>
      </c>
      <c r="Q110" s="48">
        <f>3.2*L110</f>
        <v>99.2</v>
      </c>
    </row>
    <row r="111" spans="1:17" ht="16.2" x14ac:dyDescent="0.35">
      <c r="A111" s="62">
        <v>101</v>
      </c>
      <c r="B111" s="62" t="s">
        <v>6</v>
      </c>
      <c r="C111" s="62" t="s">
        <v>85</v>
      </c>
      <c r="D111" s="65" t="s">
        <v>159</v>
      </c>
      <c r="E111" s="65">
        <v>58</v>
      </c>
      <c r="F111" s="65">
        <v>1264</v>
      </c>
      <c r="G111" s="61" t="s">
        <v>9</v>
      </c>
      <c r="H111" s="61" t="s">
        <v>9</v>
      </c>
      <c r="I111" s="65" t="s">
        <v>11</v>
      </c>
      <c r="J111" s="65" t="s">
        <v>89</v>
      </c>
      <c r="K111" s="27">
        <v>540</v>
      </c>
      <c r="L111" s="81">
        <v>31</v>
      </c>
      <c r="M111" s="61" t="s">
        <v>9</v>
      </c>
      <c r="N111" s="79">
        <v>2.8</v>
      </c>
      <c r="O111" s="79">
        <f t="shared" si="4"/>
        <v>86.8</v>
      </c>
      <c r="P111" s="80">
        <f t="shared" si="5"/>
        <v>12.400000000000006</v>
      </c>
      <c r="Q111" s="48">
        <f t="shared" ref="Q111:Q140" si="7">3.2*L111</f>
        <v>99.2</v>
      </c>
    </row>
    <row r="112" spans="1:17" ht="16.2" x14ac:dyDescent="0.35">
      <c r="A112" s="62">
        <v>102</v>
      </c>
      <c r="B112" s="62" t="s">
        <v>6</v>
      </c>
      <c r="C112" s="62" t="s">
        <v>85</v>
      </c>
      <c r="D112" s="65" t="s">
        <v>160</v>
      </c>
      <c r="E112" s="65">
        <v>58</v>
      </c>
      <c r="F112" s="65">
        <v>1261</v>
      </c>
      <c r="G112" s="61" t="s">
        <v>9</v>
      </c>
      <c r="H112" s="61" t="s">
        <v>9</v>
      </c>
      <c r="I112" s="65" t="s">
        <v>11</v>
      </c>
      <c r="J112" s="65" t="s">
        <v>89</v>
      </c>
      <c r="K112" s="27">
        <v>968</v>
      </c>
      <c r="L112" s="81">
        <v>71</v>
      </c>
      <c r="M112" s="61" t="s">
        <v>9</v>
      </c>
      <c r="N112" s="79">
        <v>2.8</v>
      </c>
      <c r="O112" s="79">
        <f t="shared" si="4"/>
        <v>198.79999999999998</v>
      </c>
      <c r="P112" s="80">
        <f t="shared" si="5"/>
        <v>28.400000000000034</v>
      </c>
      <c r="Q112" s="48">
        <f t="shared" si="7"/>
        <v>227.20000000000002</v>
      </c>
    </row>
    <row r="113" spans="1:17" ht="16.2" x14ac:dyDescent="0.35">
      <c r="A113" s="62">
        <v>103</v>
      </c>
      <c r="B113" s="62" t="s">
        <v>6</v>
      </c>
      <c r="C113" s="62" t="s">
        <v>85</v>
      </c>
      <c r="D113" s="62" t="s">
        <v>161</v>
      </c>
      <c r="E113" s="83">
        <v>58</v>
      </c>
      <c r="F113" s="65">
        <v>1260</v>
      </c>
      <c r="G113" s="61" t="s">
        <v>9</v>
      </c>
      <c r="H113" s="61" t="s">
        <v>9</v>
      </c>
      <c r="I113" s="65" t="s">
        <v>11</v>
      </c>
      <c r="J113" s="65" t="s">
        <v>89</v>
      </c>
      <c r="K113" s="27">
        <v>512</v>
      </c>
      <c r="L113" s="81">
        <v>35</v>
      </c>
      <c r="M113" s="61" t="s">
        <v>9</v>
      </c>
      <c r="N113" s="79">
        <v>2.8</v>
      </c>
      <c r="O113" s="79">
        <f t="shared" si="4"/>
        <v>98</v>
      </c>
      <c r="P113" s="80">
        <f t="shared" si="5"/>
        <v>14</v>
      </c>
      <c r="Q113" s="48">
        <f t="shared" si="7"/>
        <v>112</v>
      </c>
    </row>
    <row r="114" spans="1:17" ht="16.2" x14ac:dyDescent="0.35">
      <c r="A114" s="62">
        <v>104</v>
      </c>
      <c r="B114" s="62" t="s">
        <v>6</v>
      </c>
      <c r="C114" s="62" t="s">
        <v>85</v>
      </c>
      <c r="D114" s="62" t="s">
        <v>162</v>
      </c>
      <c r="E114" s="83">
        <v>58</v>
      </c>
      <c r="F114" s="65">
        <v>1259</v>
      </c>
      <c r="G114" s="61" t="s">
        <v>9</v>
      </c>
      <c r="H114" s="61" t="s">
        <v>9</v>
      </c>
      <c r="I114" s="65" t="s">
        <v>11</v>
      </c>
      <c r="J114" s="65" t="s">
        <v>89</v>
      </c>
      <c r="K114" s="27">
        <v>696</v>
      </c>
      <c r="L114" s="81">
        <v>5</v>
      </c>
      <c r="M114" s="61" t="s">
        <v>9</v>
      </c>
      <c r="N114" s="79">
        <v>2.8</v>
      </c>
      <c r="O114" s="79">
        <f t="shared" si="4"/>
        <v>14</v>
      </c>
      <c r="P114" s="80">
        <f t="shared" si="5"/>
        <v>2</v>
      </c>
      <c r="Q114" s="48">
        <f t="shared" si="7"/>
        <v>16</v>
      </c>
    </row>
    <row r="115" spans="1:17" ht="16.2" x14ac:dyDescent="0.35">
      <c r="A115" s="62">
        <v>105</v>
      </c>
      <c r="B115" s="62" t="s">
        <v>6</v>
      </c>
      <c r="C115" s="62" t="s">
        <v>85</v>
      </c>
      <c r="D115" s="82" t="s">
        <v>163</v>
      </c>
      <c r="E115" s="61" t="s">
        <v>9</v>
      </c>
      <c r="F115" s="61" t="s">
        <v>9</v>
      </c>
      <c r="G115" s="65">
        <v>2421</v>
      </c>
      <c r="H115" s="65">
        <v>1846</v>
      </c>
      <c r="I115" s="65" t="s">
        <v>11</v>
      </c>
      <c r="J115" s="65" t="s">
        <v>89</v>
      </c>
      <c r="K115" s="27">
        <v>1739</v>
      </c>
      <c r="L115" s="81">
        <v>30</v>
      </c>
      <c r="M115" s="61" t="s">
        <v>9</v>
      </c>
      <c r="N115" s="79">
        <v>2.8</v>
      </c>
      <c r="O115" s="79">
        <f t="shared" si="4"/>
        <v>84</v>
      </c>
      <c r="P115" s="80">
        <f t="shared" si="5"/>
        <v>12</v>
      </c>
      <c r="Q115" s="48">
        <f t="shared" si="7"/>
        <v>96</v>
      </c>
    </row>
    <row r="116" spans="1:17" ht="16.2" x14ac:dyDescent="0.35">
      <c r="A116" s="62">
        <v>106</v>
      </c>
      <c r="B116" s="62" t="s">
        <v>6</v>
      </c>
      <c r="C116" s="62" t="s">
        <v>85</v>
      </c>
      <c r="D116" s="82" t="s">
        <v>164</v>
      </c>
      <c r="E116" s="61" t="s">
        <v>9</v>
      </c>
      <c r="F116" s="61" t="s">
        <v>9</v>
      </c>
      <c r="G116" s="65" t="s">
        <v>165</v>
      </c>
      <c r="H116" s="65">
        <v>1431</v>
      </c>
      <c r="I116" s="65" t="s">
        <v>11</v>
      </c>
      <c r="J116" s="65" t="s">
        <v>89</v>
      </c>
      <c r="K116" s="27">
        <v>774</v>
      </c>
      <c r="L116" s="81">
        <v>21</v>
      </c>
      <c r="M116" s="61" t="s">
        <v>9</v>
      </c>
      <c r="N116" s="79">
        <v>2.8</v>
      </c>
      <c r="O116" s="79">
        <f t="shared" si="4"/>
        <v>58.8</v>
      </c>
      <c r="P116" s="80">
        <f t="shared" si="5"/>
        <v>8.4000000000000057</v>
      </c>
      <c r="Q116" s="48">
        <f t="shared" si="7"/>
        <v>67.2</v>
      </c>
    </row>
    <row r="117" spans="1:17" ht="16.2" x14ac:dyDescent="0.35">
      <c r="A117" s="62">
        <v>107</v>
      </c>
      <c r="B117" s="62" t="s">
        <v>6</v>
      </c>
      <c r="C117" s="62" t="s">
        <v>85</v>
      </c>
      <c r="D117" s="82" t="s">
        <v>166</v>
      </c>
      <c r="E117" s="61" t="s">
        <v>9</v>
      </c>
      <c r="F117" s="61" t="s">
        <v>9</v>
      </c>
      <c r="G117" s="26" t="s">
        <v>167</v>
      </c>
      <c r="H117" s="65">
        <v>1430</v>
      </c>
      <c r="I117" s="65" t="s">
        <v>11</v>
      </c>
      <c r="J117" s="65" t="s">
        <v>89</v>
      </c>
      <c r="K117" s="27">
        <v>1159</v>
      </c>
      <c r="L117" s="81">
        <v>30</v>
      </c>
      <c r="M117" s="61" t="s">
        <v>9</v>
      </c>
      <c r="N117" s="79">
        <v>2.8</v>
      </c>
      <c r="O117" s="79">
        <f t="shared" si="4"/>
        <v>84</v>
      </c>
      <c r="P117" s="80">
        <f t="shared" si="5"/>
        <v>12</v>
      </c>
      <c r="Q117" s="48">
        <f t="shared" si="7"/>
        <v>96</v>
      </c>
    </row>
    <row r="118" spans="1:17" ht="16.2" x14ac:dyDescent="0.35">
      <c r="A118" s="62">
        <v>108</v>
      </c>
      <c r="B118" s="62" t="s">
        <v>6</v>
      </c>
      <c r="C118" s="62" t="s">
        <v>85</v>
      </c>
      <c r="D118" s="82" t="s">
        <v>168</v>
      </c>
      <c r="E118" s="61" t="s">
        <v>9</v>
      </c>
      <c r="F118" s="61" t="s">
        <v>9</v>
      </c>
      <c r="G118" s="26" t="s">
        <v>169</v>
      </c>
      <c r="H118" s="65">
        <v>1431</v>
      </c>
      <c r="I118" s="65" t="s">
        <v>11</v>
      </c>
      <c r="J118" s="65" t="s">
        <v>89</v>
      </c>
      <c r="K118" s="27">
        <v>389</v>
      </c>
      <c r="L118" s="81">
        <v>10</v>
      </c>
      <c r="M118" s="61" t="s">
        <v>9</v>
      </c>
      <c r="N118" s="79">
        <v>2.8</v>
      </c>
      <c r="O118" s="79">
        <f t="shared" si="4"/>
        <v>28</v>
      </c>
      <c r="P118" s="80">
        <f t="shared" si="5"/>
        <v>4</v>
      </c>
      <c r="Q118" s="48">
        <f t="shared" si="7"/>
        <v>32</v>
      </c>
    </row>
    <row r="119" spans="1:17" ht="16.2" x14ac:dyDescent="0.35">
      <c r="A119" s="62">
        <v>109</v>
      </c>
      <c r="B119" s="62" t="s">
        <v>6</v>
      </c>
      <c r="C119" s="62" t="s">
        <v>85</v>
      </c>
      <c r="D119" s="82" t="s">
        <v>170</v>
      </c>
      <c r="E119" s="61" t="s">
        <v>9</v>
      </c>
      <c r="F119" s="61" t="s">
        <v>9</v>
      </c>
      <c r="G119" s="26" t="s">
        <v>171</v>
      </c>
      <c r="H119" s="65">
        <v>749</v>
      </c>
      <c r="I119" s="65" t="s">
        <v>11</v>
      </c>
      <c r="J119" s="65" t="s">
        <v>89</v>
      </c>
      <c r="K119" s="27">
        <v>860</v>
      </c>
      <c r="L119" s="81">
        <v>31</v>
      </c>
      <c r="M119" s="61" t="s">
        <v>9</v>
      </c>
      <c r="N119" s="79">
        <v>2.8</v>
      </c>
      <c r="O119" s="79">
        <f t="shared" si="4"/>
        <v>86.8</v>
      </c>
      <c r="P119" s="80">
        <f t="shared" si="5"/>
        <v>12.400000000000006</v>
      </c>
      <c r="Q119" s="48">
        <f t="shared" si="7"/>
        <v>99.2</v>
      </c>
    </row>
    <row r="120" spans="1:17" ht="16.2" x14ac:dyDescent="0.35">
      <c r="A120" s="62">
        <v>110</v>
      </c>
      <c r="B120" s="62" t="s">
        <v>6</v>
      </c>
      <c r="C120" s="62" t="s">
        <v>85</v>
      </c>
      <c r="D120" s="82" t="s">
        <v>172</v>
      </c>
      <c r="E120" s="61" t="s">
        <v>9</v>
      </c>
      <c r="F120" s="61" t="s">
        <v>9</v>
      </c>
      <c r="G120" s="26" t="s">
        <v>173</v>
      </c>
      <c r="H120" s="65">
        <v>1198</v>
      </c>
      <c r="I120" s="65" t="s">
        <v>11</v>
      </c>
      <c r="J120" s="65" t="s">
        <v>89</v>
      </c>
      <c r="K120" s="27">
        <v>1004</v>
      </c>
      <c r="L120" s="81">
        <v>80</v>
      </c>
      <c r="M120" s="61" t="s">
        <v>9</v>
      </c>
      <c r="N120" s="79">
        <v>2.8</v>
      </c>
      <c r="O120" s="79">
        <f t="shared" si="4"/>
        <v>224</v>
      </c>
      <c r="P120" s="80">
        <f t="shared" si="5"/>
        <v>32</v>
      </c>
      <c r="Q120" s="48">
        <f t="shared" si="7"/>
        <v>256</v>
      </c>
    </row>
    <row r="121" spans="1:17" ht="16.2" x14ac:dyDescent="0.35">
      <c r="A121" s="62">
        <v>111</v>
      </c>
      <c r="B121" s="62" t="s">
        <v>6</v>
      </c>
      <c r="C121" s="62" t="s">
        <v>85</v>
      </c>
      <c r="D121" s="82" t="s">
        <v>174</v>
      </c>
      <c r="E121" s="61" t="s">
        <v>9</v>
      </c>
      <c r="F121" s="61" t="s">
        <v>9</v>
      </c>
      <c r="G121" s="26" t="s">
        <v>175</v>
      </c>
      <c r="H121" s="65">
        <v>1757</v>
      </c>
      <c r="I121" s="65" t="s">
        <v>11</v>
      </c>
      <c r="J121" s="65" t="s">
        <v>89</v>
      </c>
      <c r="K121" s="27">
        <v>1119</v>
      </c>
      <c r="L121" s="81">
        <v>25</v>
      </c>
      <c r="M121" s="61" t="s">
        <v>9</v>
      </c>
      <c r="N121" s="79">
        <v>2.8</v>
      </c>
      <c r="O121" s="79">
        <f t="shared" si="4"/>
        <v>70</v>
      </c>
      <c r="P121" s="80">
        <f t="shared" si="5"/>
        <v>10</v>
      </c>
      <c r="Q121" s="48">
        <f t="shared" si="7"/>
        <v>80</v>
      </c>
    </row>
    <row r="122" spans="1:17" ht="16.2" x14ac:dyDescent="0.35">
      <c r="A122" s="62">
        <v>112</v>
      </c>
      <c r="B122" s="62" t="s">
        <v>6</v>
      </c>
      <c r="C122" s="62" t="s">
        <v>85</v>
      </c>
      <c r="D122" s="82" t="s">
        <v>176</v>
      </c>
      <c r="E122" s="61" t="s">
        <v>9</v>
      </c>
      <c r="F122" s="61" t="s">
        <v>9</v>
      </c>
      <c r="G122" s="26" t="s">
        <v>177</v>
      </c>
      <c r="H122" s="65">
        <v>714</v>
      </c>
      <c r="I122" s="65" t="s">
        <v>11</v>
      </c>
      <c r="J122" s="65" t="s">
        <v>89</v>
      </c>
      <c r="K122" s="27">
        <v>1418</v>
      </c>
      <c r="L122" s="81">
        <v>26</v>
      </c>
      <c r="M122" s="61" t="s">
        <v>9</v>
      </c>
      <c r="N122" s="79">
        <v>2.8</v>
      </c>
      <c r="O122" s="79">
        <f t="shared" si="4"/>
        <v>72.8</v>
      </c>
      <c r="P122" s="80">
        <f t="shared" si="5"/>
        <v>10.400000000000006</v>
      </c>
      <c r="Q122" s="48">
        <f t="shared" si="7"/>
        <v>83.2</v>
      </c>
    </row>
    <row r="123" spans="1:17" ht="16.2" x14ac:dyDescent="0.35">
      <c r="A123" s="62">
        <v>113</v>
      </c>
      <c r="B123" s="62" t="s">
        <v>6</v>
      </c>
      <c r="C123" s="62" t="s">
        <v>85</v>
      </c>
      <c r="D123" s="82" t="s">
        <v>178</v>
      </c>
      <c r="E123" s="61" t="s">
        <v>9</v>
      </c>
      <c r="F123" s="61" t="s">
        <v>9</v>
      </c>
      <c r="G123" s="26" t="s">
        <v>179</v>
      </c>
      <c r="H123" s="65">
        <v>1390</v>
      </c>
      <c r="I123" s="65" t="s">
        <v>11</v>
      </c>
      <c r="J123" s="65" t="s">
        <v>89</v>
      </c>
      <c r="K123" s="27">
        <v>1374</v>
      </c>
      <c r="L123" s="81">
        <v>30</v>
      </c>
      <c r="M123" s="61" t="s">
        <v>9</v>
      </c>
      <c r="N123" s="79">
        <v>2.8</v>
      </c>
      <c r="O123" s="79">
        <f t="shared" si="4"/>
        <v>84</v>
      </c>
      <c r="P123" s="80">
        <f t="shared" si="5"/>
        <v>12</v>
      </c>
      <c r="Q123" s="48">
        <f t="shared" si="7"/>
        <v>96</v>
      </c>
    </row>
    <row r="124" spans="1:17" ht="16.2" x14ac:dyDescent="0.35">
      <c r="A124" s="62">
        <v>114</v>
      </c>
      <c r="B124" s="62" t="s">
        <v>6</v>
      </c>
      <c r="C124" s="62" t="s">
        <v>85</v>
      </c>
      <c r="D124" s="82" t="s">
        <v>180</v>
      </c>
      <c r="E124" s="61" t="s">
        <v>9</v>
      </c>
      <c r="F124" s="61" t="s">
        <v>9</v>
      </c>
      <c r="G124" s="26" t="s">
        <v>181</v>
      </c>
      <c r="H124" s="65">
        <v>493</v>
      </c>
      <c r="I124" s="65" t="s">
        <v>11</v>
      </c>
      <c r="J124" s="65" t="s">
        <v>89</v>
      </c>
      <c r="K124" s="27">
        <v>954</v>
      </c>
      <c r="L124" s="81">
        <v>25</v>
      </c>
      <c r="M124" s="61" t="s">
        <v>9</v>
      </c>
      <c r="N124" s="79">
        <v>2.8</v>
      </c>
      <c r="O124" s="79">
        <f t="shared" si="4"/>
        <v>70</v>
      </c>
      <c r="P124" s="80">
        <f t="shared" si="5"/>
        <v>10</v>
      </c>
      <c r="Q124" s="48">
        <f t="shared" si="7"/>
        <v>80</v>
      </c>
    </row>
    <row r="125" spans="1:17" ht="16.2" x14ac:dyDescent="0.35">
      <c r="A125" s="62">
        <v>115</v>
      </c>
      <c r="B125" s="62" t="s">
        <v>6</v>
      </c>
      <c r="C125" s="62" t="s">
        <v>85</v>
      </c>
      <c r="D125" s="82" t="s">
        <v>182</v>
      </c>
      <c r="E125" s="61" t="s">
        <v>9</v>
      </c>
      <c r="F125" s="61" t="s">
        <v>9</v>
      </c>
      <c r="G125" s="26" t="s">
        <v>183</v>
      </c>
      <c r="H125" s="65">
        <v>2056</v>
      </c>
      <c r="I125" s="65" t="s">
        <v>11</v>
      </c>
      <c r="J125" s="65" t="s">
        <v>89</v>
      </c>
      <c r="K125" s="27">
        <v>1336</v>
      </c>
      <c r="L125" s="81">
        <v>34</v>
      </c>
      <c r="M125" s="61" t="s">
        <v>9</v>
      </c>
      <c r="N125" s="79">
        <v>2.8</v>
      </c>
      <c r="O125" s="79">
        <f t="shared" si="4"/>
        <v>95.199999999999989</v>
      </c>
      <c r="P125" s="80">
        <f t="shared" si="5"/>
        <v>13.600000000000023</v>
      </c>
      <c r="Q125" s="48">
        <f t="shared" si="7"/>
        <v>108.80000000000001</v>
      </c>
    </row>
    <row r="126" spans="1:17" ht="16.2" x14ac:dyDescent="0.35">
      <c r="A126" s="62">
        <v>116</v>
      </c>
      <c r="B126" s="62" t="s">
        <v>6</v>
      </c>
      <c r="C126" s="62" t="s">
        <v>85</v>
      </c>
      <c r="D126" s="82" t="s">
        <v>184</v>
      </c>
      <c r="E126" s="61" t="s">
        <v>9</v>
      </c>
      <c r="F126" s="61" t="s">
        <v>9</v>
      </c>
      <c r="G126" s="26" t="s">
        <v>185</v>
      </c>
      <c r="H126" s="65">
        <v>100921</v>
      </c>
      <c r="I126" s="65" t="s">
        <v>11</v>
      </c>
      <c r="J126" s="65" t="s">
        <v>89</v>
      </c>
      <c r="K126" s="27">
        <v>1334</v>
      </c>
      <c r="L126" s="81">
        <v>34</v>
      </c>
      <c r="M126" s="61" t="s">
        <v>9</v>
      </c>
      <c r="N126" s="79">
        <v>2.8</v>
      </c>
      <c r="O126" s="79">
        <f t="shared" si="4"/>
        <v>95.199999999999989</v>
      </c>
      <c r="P126" s="80">
        <f t="shared" si="5"/>
        <v>13.600000000000023</v>
      </c>
      <c r="Q126" s="48">
        <f t="shared" si="7"/>
        <v>108.80000000000001</v>
      </c>
    </row>
    <row r="127" spans="1:17" ht="16.2" x14ac:dyDescent="0.35">
      <c r="A127" s="62">
        <v>117</v>
      </c>
      <c r="B127" s="62" t="s">
        <v>6</v>
      </c>
      <c r="C127" s="62" t="s">
        <v>85</v>
      </c>
      <c r="D127" s="82" t="s">
        <v>186</v>
      </c>
      <c r="E127" s="61" t="s">
        <v>9</v>
      </c>
      <c r="F127" s="61" t="s">
        <v>9</v>
      </c>
      <c r="G127" s="26" t="s">
        <v>187</v>
      </c>
      <c r="H127" s="65">
        <v>982</v>
      </c>
      <c r="I127" s="65" t="s">
        <v>11</v>
      </c>
      <c r="J127" s="65" t="s">
        <v>89</v>
      </c>
      <c r="K127" s="27">
        <v>2354</v>
      </c>
      <c r="L127" s="81">
        <v>38</v>
      </c>
      <c r="M127" s="61" t="s">
        <v>9</v>
      </c>
      <c r="N127" s="79">
        <v>2.8</v>
      </c>
      <c r="O127" s="79">
        <f t="shared" si="4"/>
        <v>106.39999999999999</v>
      </c>
      <c r="P127" s="80">
        <f t="shared" si="5"/>
        <v>15.200000000000017</v>
      </c>
      <c r="Q127" s="48">
        <f t="shared" si="7"/>
        <v>121.60000000000001</v>
      </c>
    </row>
    <row r="128" spans="1:17" ht="16.2" x14ac:dyDescent="0.35">
      <c r="A128" s="62">
        <v>118</v>
      </c>
      <c r="B128" s="62" t="s">
        <v>6</v>
      </c>
      <c r="C128" s="62" t="s">
        <v>85</v>
      </c>
      <c r="D128" s="82" t="s">
        <v>188</v>
      </c>
      <c r="E128" s="61" t="s">
        <v>9</v>
      </c>
      <c r="F128" s="61" t="s">
        <v>9</v>
      </c>
      <c r="G128" s="26" t="s">
        <v>189</v>
      </c>
      <c r="H128" s="65">
        <v>2023</v>
      </c>
      <c r="I128" s="65" t="s">
        <v>11</v>
      </c>
      <c r="J128" s="65" t="s">
        <v>89</v>
      </c>
      <c r="K128" s="27">
        <v>2354</v>
      </c>
      <c r="L128" s="81">
        <v>62</v>
      </c>
      <c r="M128" s="61" t="s">
        <v>9</v>
      </c>
      <c r="N128" s="79">
        <v>2.8</v>
      </c>
      <c r="O128" s="79">
        <f t="shared" si="4"/>
        <v>173.6</v>
      </c>
      <c r="P128" s="80">
        <f t="shared" si="5"/>
        <v>24.800000000000011</v>
      </c>
      <c r="Q128" s="48">
        <f t="shared" si="7"/>
        <v>198.4</v>
      </c>
    </row>
    <row r="129" spans="1:17" ht="16.2" x14ac:dyDescent="0.35">
      <c r="A129" s="62">
        <v>119</v>
      </c>
      <c r="B129" s="62" t="s">
        <v>6</v>
      </c>
      <c r="C129" s="62" t="s">
        <v>85</v>
      </c>
      <c r="D129" s="82" t="s">
        <v>190</v>
      </c>
      <c r="E129" s="61" t="s">
        <v>9</v>
      </c>
      <c r="F129" s="61" t="s">
        <v>9</v>
      </c>
      <c r="G129" s="26" t="s">
        <v>191</v>
      </c>
      <c r="H129" s="65">
        <v>2003</v>
      </c>
      <c r="I129" s="65" t="s">
        <v>11</v>
      </c>
      <c r="J129" s="65" t="s">
        <v>89</v>
      </c>
      <c r="K129" s="27">
        <v>1267</v>
      </c>
      <c r="L129" s="81">
        <v>28</v>
      </c>
      <c r="M129" s="61" t="s">
        <v>9</v>
      </c>
      <c r="N129" s="79">
        <v>2.8</v>
      </c>
      <c r="O129" s="79">
        <f t="shared" si="4"/>
        <v>78.399999999999991</v>
      </c>
      <c r="P129" s="80">
        <f t="shared" si="5"/>
        <v>11.200000000000017</v>
      </c>
      <c r="Q129" s="48">
        <f t="shared" si="7"/>
        <v>89.600000000000009</v>
      </c>
    </row>
    <row r="130" spans="1:17" ht="16.2" x14ac:dyDescent="0.35">
      <c r="A130" s="62">
        <v>120</v>
      </c>
      <c r="B130" s="62" t="s">
        <v>6</v>
      </c>
      <c r="C130" s="62" t="s">
        <v>85</v>
      </c>
      <c r="D130" s="82" t="s">
        <v>192</v>
      </c>
      <c r="E130" s="61" t="s">
        <v>9</v>
      </c>
      <c r="F130" s="61" t="s">
        <v>9</v>
      </c>
      <c r="G130" s="26" t="s">
        <v>193</v>
      </c>
      <c r="H130" s="65">
        <v>510</v>
      </c>
      <c r="I130" s="65" t="s">
        <v>11</v>
      </c>
      <c r="J130" s="65" t="s">
        <v>89</v>
      </c>
      <c r="K130" s="27">
        <v>1155</v>
      </c>
      <c r="L130" s="81">
        <v>32</v>
      </c>
      <c r="M130" s="61" t="s">
        <v>9</v>
      </c>
      <c r="N130" s="79">
        <v>2.8</v>
      </c>
      <c r="O130" s="79">
        <f t="shared" si="4"/>
        <v>89.6</v>
      </c>
      <c r="P130" s="80">
        <f t="shared" si="5"/>
        <v>12.800000000000011</v>
      </c>
      <c r="Q130" s="48">
        <f t="shared" si="7"/>
        <v>102.4</v>
      </c>
    </row>
    <row r="131" spans="1:17" ht="16.2" x14ac:dyDescent="0.35">
      <c r="A131" s="62">
        <v>121</v>
      </c>
      <c r="B131" s="62" t="s">
        <v>6</v>
      </c>
      <c r="C131" s="62" t="s">
        <v>85</v>
      </c>
      <c r="D131" s="82" t="s">
        <v>194</v>
      </c>
      <c r="E131" s="61" t="s">
        <v>9</v>
      </c>
      <c r="F131" s="61" t="s">
        <v>9</v>
      </c>
      <c r="G131" s="26" t="s">
        <v>195</v>
      </c>
      <c r="H131" s="65">
        <v>863</v>
      </c>
      <c r="I131" s="65" t="s">
        <v>11</v>
      </c>
      <c r="J131" s="65" t="s">
        <v>89</v>
      </c>
      <c r="K131" s="27">
        <v>1264</v>
      </c>
      <c r="L131" s="81">
        <v>35</v>
      </c>
      <c r="M131" s="61" t="s">
        <v>9</v>
      </c>
      <c r="N131" s="79">
        <v>2.8</v>
      </c>
      <c r="O131" s="79">
        <f t="shared" si="4"/>
        <v>98</v>
      </c>
      <c r="P131" s="80">
        <f t="shared" si="5"/>
        <v>14</v>
      </c>
      <c r="Q131" s="48">
        <f t="shared" si="7"/>
        <v>112</v>
      </c>
    </row>
    <row r="132" spans="1:17" ht="16.2" x14ac:dyDescent="0.35">
      <c r="A132" s="62">
        <v>122</v>
      </c>
      <c r="B132" s="62" t="s">
        <v>6</v>
      </c>
      <c r="C132" s="62" t="s">
        <v>85</v>
      </c>
      <c r="D132" s="82" t="s">
        <v>196</v>
      </c>
      <c r="E132" s="61" t="s">
        <v>9</v>
      </c>
      <c r="F132" s="61" t="s">
        <v>9</v>
      </c>
      <c r="G132" s="26" t="s">
        <v>197</v>
      </c>
      <c r="H132" s="65">
        <v>683</v>
      </c>
      <c r="I132" s="65" t="s">
        <v>11</v>
      </c>
      <c r="J132" s="65" t="s">
        <v>89</v>
      </c>
      <c r="K132" s="27">
        <v>1660</v>
      </c>
      <c r="L132" s="81">
        <v>45</v>
      </c>
      <c r="M132" s="61" t="s">
        <v>9</v>
      </c>
      <c r="N132" s="79">
        <v>2.8</v>
      </c>
      <c r="O132" s="79">
        <f t="shared" si="4"/>
        <v>125.99999999999999</v>
      </c>
      <c r="P132" s="80">
        <f t="shared" si="5"/>
        <v>18.000000000000014</v>
      </c>
      <c r="Q132" s="48">
        <f t="shared" si="7"/>
        <v>144</v>
      </c>
    </row>
    <row r="133" spans="1:17" ht="16.2" x14ac:dyDescent="0.35">
      <c r="A133" s="62">
        <v>123</v>
      </c>
      <c r="B133" s="62" t="s">
        <v>6</v>
      </c>
      <c r="C133" s="62" t="s">
        <v>85</v>
      </c>
      <c r="D133" s="82" t="s">
        <v>198</v>
      </c>
      <c r="E133" s="61" t="s">
        <v>9</v>
      </c>
      <c r="F133" s="61" t="s">
        <v>9</v>
      </c>
      <c r="G133" s="26" t="s">
        <v>199</v>
      </c>
      <c r="H133" s="65">
        <v>814</v>
      </c>
      <c r="I133" s="65" t="s">
        <v>11</v>
      </c>
      <c r="J133" s="65" t="s">
        <v>89</v>
      </c>
      <c r="K133" s="27">
        <v>1660</v>
      </c>
      <c r="L133" s="81">
        <v>44</v>
      </c>
      <c r="M133" s="61" t="s">
        <v>9</v>
      </c>
      <c r="N133" s="79">
        <v>2.8</v>
      </c>
      <c r="O133" s="79">
        <f t="shared" si="4"/>
        <v>123.19999999999999</v>
      </c>
      <c r="P133" s="80">
        <f t="shared" si="5"/>
        <v>17.600000000000023</v>
      </c>
      <c r="Q133" s="48">
        <f t="shared" si="7"/>
        <v>140.80000000000001</v>
      </c>
    </row>
    <row r="134" spans="1:17" ht="16.2" x14ac:dyDescent="0.35">
      <c r="A134" s="62">
        <v>124</v>
      </c>
      <c r="B134" s="62" t="s">
        <v>6</v>
      </c>
      <c r="C134" s="62" t="s">
        <v>85</v>
      </c>
      <c r="D134" s="82" t="s">
        <v>200</v>
      </c>
      <c r="E134" s="61" t="s">
        <v>9</v>
      </c>
      <c r="F134" s="61" t="s">
        <v>9</v>
      </c>
      <c r="G134" s="26" t="s">
        <v>201</v>
      </c>
      <c r="H134" s="65">
        <v>918</v>
      </c>
      <c r="I134" s="65" t="s">
        <v>11</v>
      </c>
      <c r="J134" s="65" t="s">
        <v>89</v>
      </c>
      <c r="K134" s="27">
        <v>1433</v>
      </c>
      <c r="L134" s="81">
        <v>38</v>
      </c>
      <c r="M134" s="61" t="s">
        <v>9</v>
      </c>
      <c r="N134" s="79">
        <v>2.8</v>
      </c>
      <c r="O134" s="79">
        <f t="shared" si="4"/>
        <v>106.39999999999999</v>
      </c>
      <c r="P134" s="80">
        <f t="shared" si="5"/>
        <v>15.200000000000017</v>
      </c>
      <c r="Q134" s="48">
        <f t="shared" si="7"/>
        <v>121.60000000000001</v>
      </c>
    </row>
    <row r="135" spans="1:17" ht="31.2" x14ac:dyDescent="0.35">
      <c r="A135" s="62">
        <v>125</v>
      </c>
      <c r="B135" s="62" t="s">
        <v>6</v>
      </c>
      <c r="C135" s="62" t="s">
        <v>85</v>
      </c>
      <c r="D135" s="82" t="s">
        <v>202</v>
      </c>
      <c r="E135" s="61" t="s">
        <v>9</v>
      </c>
      <c r="F135" s="61" t="s">
        <v>9</v>
      </c>
      <c r="G135" s="26" t="s">
        <v>203</v>
      </c>
      <c r="H135" s="65">
        <v>2115</v>
      </c>
      <c r="I135" s="65" t="s">
        <v>11</v>
      </c>
      <c r="J135" s="65" t="s">
        <v>89</v>
      </c>
      <c r="K135" s="27">
        <v>900</v>
      </c>
      <c r="L135" s="81">
        <v>22</v>
      </c>
      <c r="M135" s="61" t="s">
        <v>9</v>
      </c>
      <c r="N135" s="79">
        <v>2.8</v>
      </c>
      <c r="O135" s="79">
        <f t="shared" ref="O135:O150" si="8">N135*L135</f>
        <v>61.599999999999994</v>
      </c>
      <c r="P135" s="80">
        <f t="shared" ref="P135:P151" si="9">Q135-O135</f>
        <v>8.8000000000000114</v>
      </c>
      <c r="Q135" s="48">
        <f t="shared" si="7"/>
        <v>70.400000000000006</v>
      </c>
    </row>
    <row r="136" spans="1:17" ht="16.2" x14ac:dyDescent="0.35">
      <c r="A136" s="62">
        <v>126</v>
      </c>
      <c r="B136" s="62" t="s">
        <v>6</v>
      </c>
      <c r="C136" s="62" t="s">
        <v>85</v>
      </c>
      <c r="D136" s="82" t="s">
        <v>204</v>
      </c>
      <c r="E136" s="61" t="s">
        <v>9</v>
      </c>
      <c r="F136" s="61" t="s">
        <v>9</v>
      </c>
      <c r="G136" s="26" t="s">
        <v>205</v>
      </c>
      <c r="H136" s="65">
        <v>2116</v>
      </c>
      <c r="I136" s="65" t="s">
        <v>11</v>
      </c>
      <c r="J136" s="65" t="s">
        <v>89</v>
      </c>
      <c r="K136" s="27">
        <v>900</v>
      </c>
      <c r="L136" s="81">
        <v>23</v>
      </c>
      <c r="M136" s="61" t="s">
        <v>9</v>
      </c>
      <c r="N136" s="79">
        <v>2.8</v>
      </c>
      <c r="O136" s="79">
        <f t="shared" si="8"/>
        <v>64.399999999999991</v>
      </c>
      <c r="P136" s="80">
        <f t="shared" si="9"/>
        <v>9.2000000000000171</v>
      </c>
      <c r="Q136" s="48">
        <f t="shared" si="7"/>
        <v>73.600000000000009</v>
      </c>
    </row>
    <row r="137" spans="1:17" ht="16.2" x14ac:dyDescent="0.35">
      <c r="A137" s="62">
        <v>127</v>
      </c>
      <c r="B137" s="62" t="s">
        <v>6</v>
      </c>
      <c r="C137" s="62" t="s">
        <v>85</v>
      </c>
      <c r="D137" s="82" t="s">
        <v>131</v>
      </c>
      <c r="E137" s="61" t="s">
        <v>9</v>
      </c>
      <c r="F137" s="61" t="s">
        <v>9</v>
      </c>
      <c r="G137" s="26" t="s">
        <v>206</v>
      </c>
      <c r="H137" s="65">
        <v>137</v>
      </c>
      <c r="I137" s="65" t="s">
        <v>11</v>
      </c>
      <c r="J137" s="65" t="s">
        <v>89</v>
      </c>
      <c r="K137" s="27">
        <v>2038</v>
      </c>
      <c r="L137" s="81">
        <v>51</v>
      </c>
      <c r="M137" s="61" t="s">
        <v>9</v>
      </c>
      <c r="N137" s="79">
        <v>2.8</v>
      </c>
      <c r="O137" s="79">
        <f t="shared" si="8"/>
        <v>142.79999999999998</v>
      </c>
      <c r="P137" s="80">
        <f t="shared" si="9"/>
        <v>20.400000000000034</v>
      </c>
      <c r="Q137" s="48">
        <f t="shared" si="7"/>
        <v>163.20000000000002</v>
      </c>
    </row>
    <row r="138" spans="1:17" ht="16.2" x14ac:dyDescent="0.35">
      <c r="A138" s="62">
        <v>128</v>
      </c>
      <c r="B138" s="62" t="s">
        <v>6</v>
      </c>
      <c r="C138" s="62" t="s">
        <v>85</v>
      </c>
      <c r="D138" s="82" t="s">
        <v>207</v>
      </c>
      <c r="E138" s="61" t="s">
        <v>9</v>
      </c>
      <c r="F138" s="61" t="s">
        <v>9</v>
      </c>
      <c r="G138" s="26" t="s">
        <v>208</v>
      </c>
      <c r="H138" s="65">
        <v>563</v>
      </c>
      <c r="I138" s="65" t="s">
        <v>11</v>
      </c>
      <c r="J138" s="65" t="s">
        <v>89</v>
      </c>
      <c r="K138" s="27">
        <v>1220</v>
      </c>
      <c r="L138" s="81">
        <v>30</v>
      </c>
      <c r="M138" s="61" t="s">
        <v>9</v>
      </c>
      <c r="N138" s="79">
        <v>2.8</v>
      </c>
      <c r="O138" s="79">
        <f t="shared" si="8"/>
        <v>84</v>
      </c>
      <c r="P138" s="80">
        <f t="shared" si="9"/>
        <v>12</v>
      </c>
      <c r="Q138" s="48">
        <f t="shared" si="7"/>
        <v>96</v>
      </c>
    </row>
    <row r="139" spans="1:17" ht="16.2" x14ac:dyDescent="0.35">
      <c r="A139" s="62">
        <v>129</v>
      </c>
      <c r="B139" s="62" t="s">
        <v>6</v>
      </c>
      <c r="C139" s="62" t="s">
        <v>85</v>
      </c>
      <c r="D139" s="82" t="s">
        <v>209</v>
      </c>
      <c r="E139" s="61" t="s">
        <v>9</v>
      </c>
      <c r="F139" s="61" t="s">
        <v>9</v>
      </c>
      <c r="G139" s="26" t="s">
        <v>210</v>
      </c>
      <c r="H139" s="65">
        <v>629</v>
      </c>
      <c r="I139" s="65" t="s">
        <v>11</v>
      </c>
      <c r="J139" s="65" t="s">
        <v>89</v>
      </c>
      <c r="K139" s="27">
        <v>1310</v>
      </c>
      <c r="L139" s="81">
        <v>58</v>
      </c>
      <c r="M139" s="61" t="s">
        <v>9</v>
      </c>
      <c r="N139" s="79">
        <v>2.8</v>
      </c>
      <c r="O139" s="79">
        <f t="shared" si="8"/>
        <v>162.39999999999998</v>
      </c>
      <c r="P139" s="80">
        <f t="shared" si="9"/>
        <v>23.200000000000045</v>
      </c>
      <c r="Q139" s="48">
        <f t="shared" si="7"/>
        <v>185.60000000000002</v>
      </c>
    </row>
    <row r="140" spans="1:17" ht="16.2" x14ac:dyDescent="0.35">
      <c r="A140" s="62">
        <v>130</v>
      </c>
      <c r="B140" s="62" t="s">
        <v>6</v>
      </c>
      <c r="C140" s="62" t="s">
        <v>85</v>
      </c>
      <c r="D140" s="82" t="s">
        <v>211</v>
      </c>
      <c r="E140" s="61" t="s">
        <v>9</v>
      </c>
      <c r="F140" s="61" t="s">
        <v>9</v>
      </c>
      <c r="G140" s="26" t="s">
        <v>212</v>
      </c>
      <c r="H140" s="65">
        <v>227</v>
      </c>
      <c r="I140" s="65" t="s">
        <v>11</v>
      </c>
      <c r="J140" s="65" t="s">
        <v>89</v>
      </c>
      <c r="K140" s="27">
        <v>1586</v>
      </c>
      <c r="L140" s="81">
        <v>2</v>
      </c>
      <c r="M140" s="61" t="s">
        <v>9</v>
      </c>
      <c r="N140" s="79">
        <v>2.8</v>
      </c>
      <c r="O140" s="79">
        <f t="shared" si="8"/>
        <v>5.6</v>
      </c>
      <c r="P140" s="80">
        <f t="shared" si="9"/>
        <v>0.80000000000000071</v>
      </c>
      <c r="Q140" s="48">
        <f t="shared" si="7"/>
        <v>6.4</v>
      </c>
    </row>
    <row r="141" spans="1:17" ht="16.2" x14ac:dyDescent="0.35">
      <c r="A141" s="62">
        <v>131</v>
      </c>
      <c r="B141" s="62" t="s">
        <v>6</v>
      </c>
      <c r="C141" s="62" t="s">
        <v>85</v>
      </c>
      <c r="D141" s="82" t="s">
        <v>213</v>
      </c>
      <c r="E141" s="61" t="s">
        <v>9</v>
      </c>
      <c r="F141" s="61" t="s">
        <v>9</v>
      </c>
      <c r="G141" s="26" t="s">
        <v>214</v>
      </c>
      <c r="H141" s="65">
        <v>610</v>
      </c>
      <c r="I141" s="32" t="s">
        <v>31</v>
      </c>
      <c r="J141" s="65" t="s">
        <v>89</v>
      </c>
      <c r="K141" s="27">
        <v>1008</v>
      </c>
      <c r="L141" s="81">
        <v>8</v>
      </c>
      <c r="M141" s="61" t="s">
        <v>9</v>
      </c>
      <c r="N141" s="79">
        <v>1.2</v>
      </c>
      <c r="O141" s="79">
        <f t="shared" si="8"/>
        <v>9.6</v>
      </c>
      <c r="P141" s="80">
        <f t="shared" si="9"/>
        <v>1.5999999999999996</v>
      </c>
      <c r="Q141" s="48">
        <f>1.4*L141</f>
        <v>11.2</v>
      </c>
    </row>
    <row r="142" spans="1:17" ht="16.2" x14ac:dyDescent="0.35">
      <c r="A142" s="62">
        <v>132</v>
      </c>
      <c r="B142" s="62" t="s">
        <v>6</v>
      </c>
      <c r="C142" s="62" t="s">
        <v>85</v>
      </c>
      <c r="D142" s="82" t="s">
        <v>215</v>
      </c>
      <c r="E142" s="61" t="s">
        <v>9</v>
      </c>
      <c r="F142" s="61" t="s">
        <v>9</v>
      </c>
      <c r="G142" s="26" t="s">
        <v>216</v>
      </c>
      <c r="H142" s="65">
        <v>521</v>
      </c>
      <c r="I142" s="65" t="s">
        <v>11</v>
      </c>
      <c r="J142" s="65" t="s">
        <v>89</v>
      </c>
      <c r="K142" s="27">
        <v>824</v>
      </c>
      <c r="L142" s="81">
        <v>25</v>
      </c>
      <c r="M142" s="61" t="s">
        <v>9</v>
      </c>
      <c r="N142" s="79">
        <v>2.8</v>
      </c>
      <c r="O142" s="79">
        <f t="shared" si="8"/>
        <v>70</v>
      </c>
      <c r="P142" s="80">
        <f t="shared" si="9"/>
        <v>10</v>
      </c>
      <c r="Q142" s="48">
        <f>3.2*L142</f>
        <v>80</v>
      </c>
    </row>
    <row r="143" spans="1:17" ht="16.2" x14ac:dyDescent="0.35">
      <c r="A143" s="62">
        <v>133</v>
      </c>
      <c r="B143" s="62" t="s">
        <v>6</v>
      </c>
      <c r="C143" s="62" t="s">
        <v>85</v>
      </c>
      <c r="D143" s="82" t="s">
        <v>217</v>
      </c>
      <c r="E143" s="61" t="s">
        <v>9</v>
      </c>
      <c r="F143" s="61" t="s">
        <v>9</v>
      </c>
      <c r="G143" s="26" t="s">
        <v>218</v>
      </c>
      <c r="H143" s="65">
        <v>1627</v>
      </c>
      <c r="I143" s="65" t="s">
        <v>11</v>
      </c>
      <c r="J143" s="65" t="s">
        <v>89</v>
      </c>
      <c r="K143" s="27">
        <v>1879</v>
      </c>
      <c r="L143" s="81">
        <v>48</v>
      </c>
      <c r="M143" s="61" t="s">
        <v>9</v>
      </c>
      <c r="N143" s="79">
        <v>2.8</v>
      </c>
      <c r="O143" s="79">
        <f t="shared" si="8"/>
        <v>134.39999999999998</v>
      </c>
      <c r="P143" s="80">
        <f t="shared" si="9"/>
        <v>19.200000000000045</v>
      </c>
      <c r="Q143" s="48">
        <f t="shared" ref="Q143:Q145" si="10">3.2*L143</f>
        <v>153.60000000000002</v>
      </c>
    </row>
    <row r="144" spans="1:17" ht="16.2" x14ac:dyDescent="0.35">
      <c r="A144" s="62">
        <v>134</v>
      </c>
      <c r="B144" s="62" t="s">
        <v>6</v>
      </c>
      <c r="C144" s="62" t="s">
        <v>85</v>
      </c>
      <c r="D144" s="82" t="s">
        <v>219</v>
      </c>
      <c r="E144" s="61" t="s">
        <v>9</v>
      </c>
      <c r="F144" s="61" t="s">
        <v>9</v>
      </c>
      <c r="G144" s="26" t="s">
        <v>220</v>
      </c>
      <c r="H144" s="65">
        <v>1626</v>
      </c>
      <c r="I144" s="65" t="s">
        <v>11</v>
      </c>
      <c r="J144" s="65" t="s">
        <v>89</v>
      </c>
      <c r="K144" s="27">
        <v>1883</v>
      </c>
      <c r="L144" s="81">
        <v>26</v>
      </c>
      <c r="M144" s="61" t="s">
        <v>9</v>
      </c>
      <c r="N144" s="79">
        <v>2.8</v>
      </c>
      <c r="O144" s="79">
        <f t="shared" si="8"/>
        <v>72.8</v>
      </c>
      <c r="P144" s="80">
        <f t="shared" si="9"/>
        <v>10.400000000000006</v>
      </c>
      <c r="Q144" s="48">
        <f t="shared" si="10"/>
        <v>83.2</v>
      </c>
    </row>
    <row r="145" spans="1:17" ht="16.2" x14ac:dyDescent="0.35">
      <c r="A145" s="105">
        <v>135</v>
      </c>
      <c r="B145" s="105" t="s">
        <v>6</v>
      </c>
      <c r="C145" s="105" t="s">
        <v>85</v>
      </c>
      <c r="D145" s="105" t="s">
        <v>221</v>
      </c>
      <c r="E145" s="109" t="s">
        <v>9</v>
      </c>
      <c r="F145" s="109" t="s">
        <v>9</v>
      </c>
      <c r="G145" s="26" t="s">
        <v>222</v>
      </c>
      <c r="H145" s="105">
        <v>104513</v>
      </c>
      <c r="I145" s="65" t="s">
        <v>223</v>
      </c>
      <c r="J145" s="65" t="s">
        <v>89</v>
      </c>
      <c r="K145" s="27">
        <v>554</v>
      </c>
      <c r="L145" s="81">
        <v>100</v>
      </c>
      <c r="M145" s="61" t="s">
        <v>9</v>
      </c>
      <c r="N145" s="79">
        <v>2.8</v>
      </c>
      <c r="O145" s="79">
        <f t="shared" si="8"/>
        <v>280</v>
      </c>
      <c r="P145" s="80">
        <f t="shared" si="9"/>
        <v>40</v>
      </c>
      <c r="Q145" s="48">
        <f t="shared" si="10"/>
        <v>320</v>
      </c>
    </row>
    <row r="146" spans="1:17" ht="16.2" x14ac:dyDescent="0.35">
      <c r="A146" s="105"/>
      <c r="B146" s="105"/>
      <c r="C146" s="105"/>
      <c r="D146" s="105"/>
      <c r="E146" s="109"/>
      <c r="F146" s="109"/>
      <c r="G146" s="26" t="s">
        <v>224</v>
      </c>
      <c r="H146" s="105"/>
      <c r="I146" s="32" t="s">
        <v>31</v>
      </c>
      <c r="J146" s="65" t="s">
        <v>89</v>
      </c>
      <c r="K146" s="28">
        <v>364</v>
      </c>
      <c r="L146" s="81">
        <v>37</v>
      </c>
      <c r="M146" s="61" t="s">
        <v>9</v>
      </c>
      <c r="N146" s="79">
        <v>1.2</v>
      </c>
      <c r="O146" s="79">
        <f t="shared" si="8"/>
        <v>44.4</v>
      </c>
      <c r="P146" s="80">
        <f t="shared" si="9"/>
        <v>7.3999999999999986</v>
      </c>
      <c r="Q146" s="48">
        <f>1.4*L146</f>
        <v>51.8</v>
      </c>
    </row>
    <row r="147" spans="1:17" ht="16.2" x14ac:dyDescent="0.35">
      <c r="A147" s="62">
        <v>136</v>
      </c>
      <c r="B147" s="62" t="s">
        <v>6</v>
      </c>
      <c r="C147" s="62" t="s">
        <v>85</v>
      </c>
      <c r="D147" s="82" t="s">
        <v>341</v>
      </c>
      <c r="E147" s="61" t="s">
        <v>9</v>
      </c>
      <c r="F147" s="61" t="s">
        <v>9</v>
      </c>
      <c r="G147" s="65" t="s">
        <v>225</v>
      </c>
      <c r="H147" s="61" t="s">
        <v>9</v>
      </c>
      <c r="I147" s="65" t="s">
        <v>11</v>
      </c>
      <c r="J147" s="65" t="s">
        <v>12</v>
      </c>
      <c r="K147" s="27">
        <v>2991</v>
      </c>
      <c r="L147" s="81">
        <v>34</v>
      </c>
      <c r="M147" s="61" t="s">
        <v>9</v>
      </c>
      <c r="N147" s="79">
        <v>17.399999999999999</v>
      </c>
      <c r="O147" s="79">
        <f t="shared" si="8"/>
        <v>591.59999999999991</v>
      </c>
      <c r="P147" s="80">
        <f t="shared" si="9"/>
        <v>88.400000000000091</v>
      </c>
      <c r="Q147" s="48">
        <f>20*L147</f>
        <v>680</v>
      </c>
    </row>
    <row r="148" spans="1:17" ht="16.2" x14ac:dyDescent="0.35">
      <c r="A148" s="62">
        <v>137</v>
      </c>
      <c r="B148" s="62" t="s">
        <v>6</v>
      </c>
      <c r="C148" s="62" t="s">
        <v>85</v>
      </c>
      <c r="D148" s="82" t="s">
        <v>341</v>
      </c>
      <c r="E148" s="61" t="s">
        <v>9</v>
      </c>
      <c r="F148" s="61" t="s">
        <v>9</v>
      </c>
      <c r="G148" s="65" t="s">
        <v>225</v>
      </c>
      <c r="H148" s="61" t="s">
        <v>9</v>
      </c>
      <c r="I148" s="65" t="s">
        <v>11</v>
      </c>
      <c r="J148" s="65" t="s">
        <v>12</v>
      </c>
      <c r="K148" s="27">
        <v>2991</v>
      </c>
      <c r="L148" s="81">
        <v>20</v>
      </c>
      <c r="M148" s="61" t="s">
        <v>9</v>
      </c>
      <c r="N148" s="79">
        <v>17.399999999999999</v>
      </c>
      <c r="O148" s="79">
        <f t="shared" si="8"/>
        <v>348</v>
      </c>
      <c r="P148" s="80">
        <f t="shared" si="9"/>
        <v>52</v>
      </c>
      <c r="Q148" s="48">
        <f t="shared" ref="Q148:Q150" si="11">20*L148</f>
        <v>400</v>
      </c>
    </row>
    <row r="149" spans="1:17" ht="16.2" x14ac:dyDescent="0.35">
      <c r="A149" s="105">
        <v>138</v>
      </c>
      <c r="B149" s="105" t="s">
        <v>6</v>
      </c>
      <c r="C149" s="105" t="s">
        <v>85</v>
      </c>
      <c r="D149" s="105" t="s">
        <v>226</v>
      </c>
      <c r="E149" s="109" t="s">
        <v>9</v>
      </c>
      <c r="F149" s="109" t="s">
        <v>9</v>
      </c>
      <c r="G149" s="65">
        <v>1434</v>
      </c>
      <c r="H149" s="105">
        <v>104514</v>
      </c>
      <c r="I149" s="65" t="s">
        <v>11</v>
      </c>
      <c r="J149" s="65" t="s">
        <v>12</v>
      </c>
      <c r="K149" s="27">
        <v>950</v>
      </c>
      <c r="L149" s="81">
        <v>121</v>
      </c>
      <c r="M149" s="61" t="s">
        <v>9</v>
      </c>
      <c r="N149" s="79">
        <v>17.399999999999999</v>
      </c>
      <c r="O149" s="79">
        <f t="shared" si="8"/>
        <v>2105.3999999999996</v>
      </c>
      <c r="P149" s="80">
        <f t="shared" si="9"/>
        <v>314.60000000000036</v>
      </c>
      <c r="Q149" s="48">
        <f t="shared" si="11"/>
        <v>2420</v>
      </c>
    </row>
    <row r="150" spans="1:17" ht="16.2" x14ac:dyDescent="0.35">
      <c r="A150" s="105"/>
      <c r="B150" s="105"/>
      <c r="C150" s="105"/>
      <c r="D150" s="105"/>
      <c r="E150" s="109"/>
      <c r="F150" s="109"/>
      <c r="G150" s="26" t="s">
        <v>227</v>
      </c>
      <c r="H150" s="105"/>
      <c r="I150" s="32" t="s">
        <v>31</v>
      </c>
      <c r="J150" s="65" t="s">
        <v>12</v>
      </c>
      <c r="K150" s="28">
        <v>533</v>
      </c>
      <c r="L150" s="81">
        <v>95</v>
      </c>
      <c r="M150" s="61" t="s">
        <v>9</v>
      </c>
      <c r="N150" s="79">
        <v>17.399999999999999</v>
      </c>
      <c r="O150" s="79">
        <f t="shared" si="8"/>
        <v>1652.9999999999998</v>
      </c>
      <c r="P150" s="80">
        <f t="shared" si="9"/>
        <v>247.00000000000023</v>
      </c>
      <c r="Q150" s="48">
        <f t="shared" si="11"/>
        <v>1900</v>
      </c>
    </row>
    <row r="151" spans="1:17" ht="16.2" x14ac:dyDescent="0.35">
      <c r="A151" s="62">
        <v>139</v>
      </c>
      <c r="B151" s="62" t="s">
        <v>6</v>
      </c>
      <c r="C151" s="62" t="s">
        <v>228</v>
      </c>
      <c r="D151" s="65" t="s">
        <v>229</v>
      </c>
      <c r="E151" s="61" t="s">
        <v>9</v>
      </c>
      <c r="F151" s="61" t="s">
        <v>9</v>
      </c>
      <c r="G151" s="26" t="s">
        <v>230</v>
      </c>
      <c r="H151" s="62">
        <v>104011</v>
      </c>
      <c r="I151" s="32" t="s">
        <v>88</v>
      </c>
      <c r="J151" s="65" t="s">
        <v>77</v>
      </c>
      <c r="K151" s="25">
        <v>91638</v>
      </c>
      <c r="L151" s="27">
        <v>13255</v>
      </c>
      <c r="M151" s="61" t="s">
        <v>9</v>
      </c>
      <c r="N151" s="79">
        <v>1.2</v>
      </c>
      <c r="O151" s="84">
        <f>N151*L151</f>
        <v>15906</v>
      </c>
      <c r="P151" s="85">
        <f t="shared" si="9"/>
        <v>2651</v>
      </c>
      <c r="Q151" s="48">
        <f>1.4*L151</f>
        <v>18557</v>
      </c>
    </row>
    <row r="152" spans="1:17" ht="31.2" x14ac:dyDescent="0.35">
      <c r="A152" s="86">
        <v>140</v>
      </c>
      <c r="B152" s="87" t="s">
        <v>6</v>
      </c>
      <c r="C152" s="87" t="s">
        <v>231</v>
      </c>
      <c r="D152" s="34" t="s">
        <v>232</v>
      </c>
      <c r="E152" s="34">
        <v>36</v>
      </c>
      <c r="F152" s="34" t="s">
        <v>233</v>
      </c>
      <c r="G152" s="34" t="s">
        <v>234</v>
      </c>
      <c r="H152" s="34">
        <v>107368</v>
      </c>
      <c r="I152" s="34" t="s">
        <v>11</v>
      </c>
      <c r="J152" s="34" t="s">
        <v>77</v>
      </c>
      <c r="K152" s="35">
        <v>8844</v>
      </c>
      <c r="L152" s="88">
        <v>6</v>
      </c>
      <c r="M152" s="36" t="s">
        <v>9</v>
      </c>
      <c r="N152" s="89">
        <v>7</v>
      </c>
      <c r="O152" s="37">
        <f t="shared" ref="O152:O215" si="12">N152*L152</f>
        <v>42</v>
      </c>
      <c r="P152" s="90">
        <f>Q152-O152</f>
        <v>6.3000000000000043</v>
      </c>
      <c r="Q152" s="17">
        <f>8.05*L152</f>
        <v>48.300000000000004</v>
      </c>
    </row>
    <row r="153" spans="1:17" ht="15.6" x14ac:dyDescent="0.35">
      <c r="A153" s="91">
        <v>141</v>
      </c>
      <c r="B153" s="62" t="s">
        <v>6</v>
      </c>
      <c r="C153" s="62" t="s">
        <v>231</v>
      </c>
      <c r="D153" s="38" t="s">
        <v>235</v>
      </c>
      <c r="E153" s="38">
        <v>36</v>
      </c>
      <c r="F153" s="38" t="s">
        <v>236</v>
      </c>
      <c r="G153" s="38">
        <v>432</v>
      </c>
      <c r="H153" s="38" t="s">
        <v>237</v>
      </c>
      <c r="I153" s="38" t="s">
        <v>11</v>
      </c>
      <c r="J153" s="38" t="s">
        <v>77</v>
      </c>
      <c r="K153" s="39">
        <v>7625</v>
      </c>
      <c r="L153" s="28">
        <v>126</v>
      </c>
      <c r="M153" s="40" t="s">
        <v>9</v>
      </c>
      <c r="N153" s="92">
        <v>7</v>
      </c>
      <c r="O153" s="41">
        <f t="shared" si="12"/>
        <v>882</v>
      </c>
      <c r="P153" s="93">
        <f t="shared" ref="P153:P216" si="13">Q153-O153</f>
        <v>132.30000000000007</v>
      </c>
      <c r="Q153" s="18">
        <f t="shared" ref="Q153:Q159" si="14">8.05*L153</f>
        <v>1014.3000000000001</v>
      </c>
    </row>
    <row r="154" spans="1:17" ht="31.2" x14ac:dyDescent="0.35">
      <c r="A154" s="91">
        <v>142</v>
      </c>
      <c r="B154" s="62" t="s">
        <v>6</v>
      </c>
      <c r="C154" s="62" t="s">
        <v>231</v>
      </c>
      <c r="D154" s="38" t="s">
        <v>232</v>
      </c>
      <c r="E154" s="38">
        <v>36</v>
      </c>
      <c r="F154" s="38" t="s">
        <v>238</v>
      </c>
      <c r="G154" s="38" t="s">
        <v>239</v>
      </c>
      <c r="H154" s="38">
        <v>107363</v>
      </c>
      <c r="I154" s="38" t="s">
        <v>11</v>
      </c>
      <c r="J154" s="38" t="s">
        <v>77</v>
      </c>
      <c r="K154" s="39">
        <v>3354</v>
      </c>
      <c r="L154" s="28">
        <v>81</v>
      </c>
      <c r="M154" s="40" t="s">
        <v>9</v>
      </c>
      <c r="N154" s="92">
        <v>7</v>
      </c>
      <c r="O154" s="41">
        <f t="shared" si="12"/>
        <v>567</v>
      </c>
      <c r="P154" s="93">
        <f t="shared" si="13"/>
        <v>85.050000000000068</v>
      </c>
      <c r="Q154" s="18">
        <f t="shared" si="14"/>
        <v>652.05000000000007</v>
      </c>
    </row>
    <row r="155" spans="1:17" ht="15.6" x14ac:dyDescent="0.35">
      <c r="A155" s="91">
        <v>143</v>
      </c>
      <c r="B155" s="62" t="s">
        <v>6</v>
      </c>
      <c r="C155" s="62" t="s">
        <v>231</v>
      </c>
      <c r="D155" s="38" t="s">
        <v>240</v>
      </c>
      <c r="E155" s="38">
        <v>36</v>
      </c>
      <c r="F155" s="38" t="s">
        <v>241</v>
      </c>
      <c r="G155" s="38" t="s">
        <v>81</v>
      </c>
      <c r="H155" s="38" t="s">
        <v>81</v>
      </c>
      <c r="I155" s="38" t="s">
        <v>11</v>
      </c>
      <c r="J155" s="38" t="s">
        <v>77</v>
      </c>
      <c r="K155" s="39">
        <v>1555</v>
      </c>
      <c r="L155" s="28">
        <v>33</v>
      </c>
      <c r="M155" s="40" t="s">
        <v>9</v>
      </c>
      <c r="N155" s="92">
        <v>7</v>
      </c>
      <c r="O155" s="41">
        <f t="shared" si="12"/>
        <v>231</v>
      </c>
      <c r="P155" s="93">
        <f t="shared" si="13"/>
        <v>34.650000000000034</v>
      </c>
      <c r="Q155" s="18">
        <f t="shared" si="14"/>
        <v>265.65000000000003</v>
      </c>
    </row>
    <row r="156" spans="1:17" ht="15.6" x14ac:dyDescent="0.35">
      <c r="A156" s="91">
        <v>144</v>
      </c>
      <c r="B156" s="62" t="s">
        <v>6</v>
      </c>
      <c r="C156" s="62" t="s">
        <v>231</v>
      </c>
      <c r="D156" s="38" t="s">
        <v>242</v>
      </c>
      <c r="E156" s="38">
        <v>36</v>
      </c>
      <c r="F156" s="38" t="s">
        <v>243</v>
      </c>
      <c r="G156" s="38" t="s">
        <v>244</v>
      </c>
      <c r="H156" s="38">
        <v>104875</v>
      </c>
      <c r="I156" s="38" t="s">
        <v>11</v>
      </c>
      <c r="J156" s="38" t="s">
        <v>77</v>
      </c>
      <c r="K156" s="39">
        <v>5978</v>
      </c>
      <c r="L156" s="28">
        <v>140</v>
      </c>
      <c r="M156" s="40" t="s">
        <v>9</v>
      </c>
      <c r="N156" s="92">
        <v>7</v>
      </c>
      <c r="O156" s="41">
        <f t="shared" si="12"/>
        <v>980</v>
      </c>
      <c r="P156" s="93">
        <f t="shared" si="13"/>
        <v>147</v>
      </c>
      <c r="Q156" s="18">
        <f t="shared" si="14"/>
        <v>1127</v>
      </c>
    </row>
    <row r="157" spans="1:17" ht="15.6" x14ac:dyDescent="0.35">
      <c r="A157" s="91">
        <v>145</v>
      </c>
      <c r="B157" s="62" t="s">
        <v>6</v>
      </c>
      <c r="C157" s="62" t="s">
        <v>231</v>
      </c>
      <c r="D157" s="38" t="s">
        <v>245</v>
      </c>
      <c r="E157" s="38">
        <v>36</v>
      </c>
      <c r="F157" s="38" t="s">
        <v>246</v>
      </c>
      <c r="G157" s="40" t="s">
        <v>9</v>
      </c>
      <c r="H157" s="40" t="s">
        <v>9</v>
      </c>
      <c r="I157" s="38" t="s">
        <v>11</v>
      </c>
      <c r="J157" s="38" t="s">
        <v>77</v>
      </c>
      <c r="K157" s="39">
        <v>1249</v>
      </c>
      <c r="L157" s="28">
        <v>40</v>
      </c>
      <c r="M157" s="40" t="s">
        <v>9</v>
      </c>
      <c r="N157" s="92">
        <v>7</v>
      </c>
      <c r="O157" s="41">
        <f t="shared" si="12"/>
        <v>280</v>
      </c>
      <c r="P157" s="93">
        <f t="shared" si="13"/>
        <v>42</v>
      </c>
      <c r="Q157" s="18">
        <f t="shared" si="14"/>
        <v>322</v>
      </c>
    </row>
    <row r="158" spans="1:17" ht="15.6" x14ac:dyDescent="0.35">
      <c r="A158" s="91">
        <v>146</v>
      </c>
      <c r="B158" s="62" t="s">
        <v>6</v>
      </c>
      <c r="C158" s="62" t="s">
        <v>231</v>
      </c>
      <c r="D158" s="38" t="s">
        <v>247</v>
      </c>
      <c r="E158" s="38">
        <v>36</v>
      </c>
      <c r="F158" s="38" t="s">
        <v>248</v>
      </c>
      <c r="G158" s="40" t="s">
        <v>9</v>
      </c>
      <c r="H158" s="40" t="s">
        <v>9</v>
      </c>
      <c r="I158" s="38" t="s">
        <v>11</v>
      </c>
      <c r="J158" s="38" t="s">
        <v>77</v>
      </c>
      <c r="K158" s="39">
        <v>3318</v>
      </c>
      <c r="L158" s="28">
        <v>64</v>
      </c>
      <c r="M158" s="40" t="s">
        <v>9</v>
      </c>
      <c r="N158" s="92">
        <v>7</v>
      </c>
      <c r="O158" s="41">
        <f t="shared" si="12"/>
        <v>448</v>
      </c>
      <c r="P158" s="93">
        <f t="shared" si="13"/>
        <v>67.200000000000045</v>
      </c>
      <c r="Q158" s="18">
        <f t="shared" si="14"/>
        <v>515.20000000000005</v>
      </c>
    </row>
    <row r="159" spans="1:17" ht="15.6" x14ac:dyDescent="0.35">
      <c r="A159" s="91">
        <v>147</v>
      </c>
      <c r="B159" s="62" t="s">
        <v>6</v>
      </c>
      <c r="C159" s="62" t="s">
        <v>231</v>
      </c>
      <c r="D159" s="38" t="s">
        <v>249</v>
      </c>
      <c r="E159" s="38">
        <v>36</v>
      </c>
      <c r="F159" s="38" t="s">
        <v>250</v>
      </c>
      <c r="G159" s="38" t="s">
        <v>251</v>
      </c>
      <c r="H159" s="38">
        <v>101494</v>
      </c>
      <c r="I159" s="38" t="s">
        <v>11</v>
      </c>
      <c r="J159" s="38" t="s">
        <v>77</v>
      </c>
      <c r="K159" s="39">
        <v>2747</v>
      </c>
      <c r="L159" s="28">
        <v>10</v>
      </c>
      <c r="M159" s="40" t="s">
        <v>9</v>
      </c>
      <c r="N159" s="92">
        <v>7</v>
      </c>
      <c r="O159" s="41">
        <f t="shared" si="12"/>
        <v>70</v>
      </c>
      <c r="P159" s="93">
        <f t="shared" si="13"/>
        <v>10.5</v>
      </c>
      <c r="Q159" s="18">
        <f t="shared" si="14"/>
        <v>80.5</v>
      </c>
    </row>
    <row r="160" spans="1:17" ht="31.2" x14ac:dyDescent="0.35">
      <c r="A160" s="91">
        <v>148</v>
      </c>
      <c r="B160" s="62" t="s">
        <v>6</v>
      </c>
      <c r="C160" s="62" t="s">
        <v>231</v>
      </c>
      <c r="D160" s="38" t="s">
        <v>252</v>
      </c>
      <c r="E160" s="38">
        <v>37</v>
      </c>
      <c r="F160" s="40" t="s">
        <v>9</v>
      </c>
      <c r="G160" s="38">
        <v>101526</v>
      </c>
      <c r="H160" s="38">
        <v>101526</v>
      </c>
      <c r="I160" s="38" t="s">
        <v>253</v>
      </c>
      <c r="J160" s="38" t="s">
        <v>12</v>
      </c>
      <c r="K160" s="39">
        <v>991</v>
      </c>
      <c r="L160" s="28">
        <v>97</v>
      </c>
      <c r="M160" s="40" t="s">
        <v>9</v>
      </c>
      <c r="N160" s="92">
        <v>26</v>
      </c>
      <c r="O160" s="41">
        <f t="shared" si="12"/>
        <v>2522</v>
      </c>
      <c r="P160" s="93">
        <f t="shared" si="13"/>
        <v>388</v>
      </c>
      <c r="Q160" s="19">
        <f>30*L160</f>
        <v>2910</v>
      </c>
    </row>
    <row r="161" spans="1:17" ht="31.2" x14ac:dyDescent="0.35">
      <c r="A161" s="91">
        <v>149</v>
      </c>
      <c r="B161" s="62" t="s">
        <v>6</v>
      </c>
      <c r="C161" s="62" t="s">
        <v>231</v>
      </c>
      <c r="D161" s="38" t="s">
        <v>254</v>
      </c>
      <c r="E161" s="38">
        <v>37</v>
      </c>
      <c r="F161" s="40" t="s">
        <v>9</v>
      </c>
      <c r="G161" s="38">
        <v>101526</v>
      </c>
      <c r="H161" s="38">
        <v>101526</v>
      </c>
      <c r="I161" s="38" t="s">
        <v>253</v>
      </c>
      <c r="J161" s="38" t="s">
        <v>12</v>
      </c>
      <c r="K161" s="39">
        <v>991</v>
      </c>
      <c r="L161" s="28">
        <v>136</v>
      </c>
      <c r="M161" s="40" t="s">
        <v>9</v>
      </c>
      <c r="N161" s="92">
        <v>26</v>
      </c>
      <c r="O161" s="41">
        <f t="shared" si="12"/>
        <v>3536</v>
      </c>
      <c r="P161" s="93">
        <f t="shared" si="13"/>
        <v>544</v>
      </c>
      <c r="Q161" s="19">
        <f t="shared" ref="Q161:Q164" si="15">30*L161</f>
        <v>4080</v>
      </c>
    </row>
    <row r="162" spans="1:17" ht="31.2" x14ac:dyDescent="0.35">
      <c r="A162" s="91">
        <v>150</v>
      </c>
      <c r="B162" s="62" t="s">
        <v>6</v>
      </c>
      <c r="C162" s="62" t="s">
        <v>231</v>
      </c>
      <c r="D162" s="38" t="s">
        <v>252</v>
      </c>
      <c r="E162" s="38">
        <v>37</v>
      </c>
      <c r="F162" s="40" t="s">
        <v>9</v>
      </c>
      <c r="G162" s="38">
        <v>101525</v>
      </c>
      <c r="H162" s="38">
        <v>101525</v>
      </c>
      <c r="I162" s="38" t="s">
        <v>253</v>
      </c>
      <c r="J162" s="38" t="s">
        <v>12</v>
      </c>
      <c r="K162" s="39">
        <v>996</v>
      </c>
      <c r="L162" s="42">
        <v>358</v>
      </c>
      <c r="M162" s="40" t="s">
        <v>9</v>
      </c>
      <c r="N162" s="92">
        <v>26</v>
      </c>
      <c r="O162" s="41">
        <f t="shared" si="12"/>
        <v>9308</v>
      </c>
      <c r="P162" s="93">
        <f t="shared" si="13"/>
        <v>1432</v>
      </c>
      <c r="Q162" s="19">
        <f t="shared" si="15"/>
        <v>10740</v>
      </c>
    </row>
    <row r="163" spans="1:17" ht="31.2" x14ac:dyDescent="0.35">
      <c r="A163" s="91">
        <v>151</v>
      </c>
      <c r="B163" s="62" t="s">
        <v>6</v>
      </c>
      <c r="C163" s="62" t="s">
        <v>231</v>
      </c>
      <c r="D163" s="38" t="s">
        <v>254</v>
      </c>
      <c r="E163" s="38">
        <v>37</v>
      </c>
      <c r="F163" s="40" t="s">
        <v>9</v>
      </c>
      <c r="G163" s="38">
        <v>101524</v>
      </c>
      <c r="H163" s="38">
        <v>101524</v>
      </c>
      <c r="I163" s="38" t="s">
        <v>253</v>
      </c>
      <c r="J163" s="38" t="s">
        <v>12</v>
      </c>
      <c r="K163" s="39">
        <v>1047</v>
      </c>
      <c r="L163" s="42">
        <v>152</v>
      </c>
      <c r="M163" s="40" t="s">
        <v>9</v>
      </c>
      <c r="N163" s="92">
        <v>26</v>
      </c>
      <c r="O163" s="41">
        <f t="shared" si="12"/>
        <v>3952</v>
      </c>
      <c r="P163" s="93">
        <f t="shared" si="13"/>
        <v>608</v>
      </c>
      <c r="Q163" s="19">
        <f t="shared" si="15"/>
        <v>4560</v>
      </c>
    </row>
    <row r="164" spans="1:17" ht="31.2" x14ac:dyDescent="0.35">
      <c r="A164" s="91">
        <v>152</v>
      </c>
      <c r="B164" s="62" t="s">
        <v>6</v>
      </c>
      <c r="C164" s="62" t="s">
        <v>231</v>
      </c>
      <c r="D164" s="38" t="s">
        <v>254</v>
      </c>
      <c r="E164" s="38">
        <v>38</v>
      </c>
      <c r="F164" s="40" t="s">
        <v>9</v>
      </c>
      <c r="G164" s="38">
        <v>101524</v>
      </c>
      <c r="H164" s="38">
        <v>101524</v>
      </c>
      <c r="I164" s="38" t="s">
        <v>253</v>
      </c>
      <c r="J164" s="38" t="s">
        <v>12</v>
      </c>
      <c r="K164" s="39">
        <v>1047</v>
      </c>
      <c r="L164" s="28">
        <v>27</v>
      </c>
      <c r="M164" s="40" t="s">
        <v>9</v>
      </c>
      <c r="N164" s="92">
        <v>26</v>
      </c>
      <c r="O164" s="41">
        <f t="shared" si="12"/>
        <v>702</v>
      </c>
      <c r="P164" s="93">
        <f t="shared" si="13"/>
        <v>108</v>
      </c>
      <c r="Q164" s="19">
        <f t="shared" si="15"/>
        <v>810</v>
      </c>
    </row>
    <row r="165" spans="1:17" ht="16.2" x14ac:dyDescent="0.35">
      <c r="A165" s="91">
        <v>153</v>
      </c>
      <c r="B165" s="62" t="s">
        <v>6</v>
      </c>
      <c r="C165" s="62" t="s">
        <v>231</v>
      </c>
      <c r="D165" s="38" t="s">
        <v>341</v>
      </c>
      <c r="E165" s="38">
        <v>33</v>
      </c>
      <c r="F165" s="62">
        <v>633</v>
      </c>
      <c r="G165" s="40" t="s">
        <v>9</v>
      </c>
      <c r="H165" s="40" t="s">
        <v>9</v>
      </c>
      <c r="I165" s="38" t="s">
        <v>255</v>
      </c>
      <c r="J165" s="38" t="s">
        <v>77</v>
      </c>
      <c r="K165" s="39">
        <v>428</v>
      </c>
      <c r="L165" s="28">
        <v>145</v>
      </c>
      <c r="M165" s="40" t="s">
        <v>9</v>
      </c>
      <c r="N165" s="92">
        <v>5.6</v>
      </c>
      <c r="O165" s="41">
        <f t="shared" si="12"/>
        <v>812</v>
      </c>
      <c r="P165" s="93">
        <f t="shared" si="13"/>
        <v>123.25</v>
      </c>
      <c r="Q165" s="19">
        <f>6.45*L165</f>
        <v>935.25</v>
      </c>
    </row>
    <row r="166" spans="1:17" ht="16.2" x14ac:dyDescent="0.35">
      <c r="A166" s="91">
        <v>154</v>
      </c>
      <c r="B166" s="62" t="s">
        <v>6</v>
      </c>
      <c r="C166" s="62" t="s">
        <v>231</v>
      </c>
      <c r="D166" s="38" t="s">
        <v>256</v>
      </c>
      <c r="E166" s="38">
        <v>36</v>
      </c>
      <c r="F166" s="40" t="s">
        <v>9</v>
      </c>
      <c r="G166" s="38" t="s">
        <v>257</v>
      </c>
      <c r="H166" s="38">
        <v>107436</v>
      </c>
      <c r="I166" s="38" t="s">
        <v>11</v>
      </c>
      <c r="J166" s="38" t="s">
        <v>77</v>
      </c>
      <c r="K166" s="39">
        <v>13952</v>
      </c>
      <c r="L166" s="28">
        <v>285</v>
      </c>
      <c r="M166" s="40" t="s">
        <v>9</v>
      </c>
      <c r="N166" s="92">
        <v>7</v>
      </c>
      <c r="O166" s="41">
        <f t="shared" si="12"/>
        <v>1995</v>
      </c>
      <c r="P166" s="93">
        <f t="shared" si="13"/>
        <v>299.25</v>
      </c>
      <c r="Q166" s="19">
        <f>8.05*L166</f>
        <v>2294.25</v>
      </c>
    </row>
    <row r="167" spans="1:17" ht="16.2" x14ac:dyDescent="0.35">
      <c r="A167" s="91">
        <v>155</v>
      </c>
      <c r="B167" s="62" t="s">
        <v>6</v>
      </c>
      <c r="C167" s="62" t="s">
        <v>231</v>
      </c>
      <c r="D167" s="38" t="s">
        <v>256</v>
      </c>
      <c r="E167" s="38">
        <v>36</v>
      </c>
      <c r="F167" s="40" t="s">
        <v>9</v>
      </c>
      <c r="G167" s="38" t="s">
        <v>257</v>
      </c>
      <c r="H167" s="38">
        <v>107436</v>
      </c>
      <c r="I167" s="38" t="s">
        <v>11</v>
      </c>
      <c r="J167" s="38" t="s">
        <v>77</v>
      </c>
      <c r="K167" s="39">
        <v>13952</v>
      </c>
      <c r="L167" s="28">
        <v>758</v>
      </c>
      <c r="M167" s="40" t="s">
        <v>9</v>
      </c>
      <c r="N167" s="92">
        <v>7</v>
      </c>
      <c r="O167" s="41">
        <f t="shared" si="12"/>
        <v>5306</v>
      </c>
      <c r="P167" s="93">
        <f t="shared" si="13"/>
        <v>795.90000000000055</v>
      </c>
      <c r="Q167" s="19">
        <f t="shared" ref="Q167:Q169" si="16">8.05*L167</f>
        <v>6101.9000000000005</v>
      </c>
    </row>
    <row r="168" spans="1:17" ht="16.2" x14ac:dyDescent="0.35">
      <c r="A168" s="91">
        <v>156</v>
      </c>
      <c r="B168" s="62" t="s">
        <v>6</v>
      </c>
      <c r="C168" s="62" t="s">
        <v>231</v>
      </c>
      <c r="D168" s="38" t="s">
        <v>256</v>
      </c>
      <c r="E168" s="38">
        <v>36</v>
      </c>
      <c r="F168" s="40" t="s">
        <v>9</v>
      </c>
      <c r="G168" s="38" t="s">
        <v>257</v>
      </c>
      <c r="H168" s="38">
        <v>107436</v>
      </c>
      <c r="I168" s="38" t="s">
        <v>11</v>
      </c>
      <c r="J168" s="38" t="s">
        <v>77</v>
      </c>
      <c r="K168" s="39">
        <v>13952</v>
      </c>
      <c r="L168" s="25">
        <v>4604</v>
      </c>
      <c r="M168" s="40" t="s">
        <v>9</v>
      </c>
      <c r="N168" s="92">
        <v>7</v>
      </c>
      <c r="O168" s="41">
        <f t="shared" si="12"/>
        <v>32228</v>
      </c>
      <c r="P168" s="93">
        <f t="shared" si="13"/>
        <v>4834.2000000000044</v>
      </c>
      <c r="Q168" s="19">
        <f t="shared" si="16"/>
        <v>37062.200000000004</v>
      </c>
    </row>
    <row r="169" spans="1:17" ht="16.2" x14ac:dyDescent="0.35">
      <c r="A169" s="91">
        <v>157</v>
      </c>
      <c r="B169" s="62" t="s">
        <v>6</v>
      </c>
      <c r="C169" s="62" t="s">
        <v>231</v>
      </c>
      <c r="D169" s="38" t="s">
        <v>256</v>
      </c>
      <c r="E169" s="38">
        <v>36</v>
      </c>
      <c r="F169" s="40" t="s">
        <v>9</v>
      </c>
      <c r="G169" s="38" t="s">
        <v>257</v>
      </c>
      <c r="H169" s="38">
        <v>107436</v>
      </c>
      <c r="I169" s="38" t="s">
        <v>11</v>
      </c>
      <c r="J169" s="38" t="s">
        <v>77</v>
      </c>
      <c r="K169" s="39">
        <v>13952</v>
      </c>
      <c r="L169" s="25">
        <v>1141</v>
      </c>
      <c r="M169" s="40" t="s">
        <v>9</v>
      </c>
      <c r="N169" s="92">
        <v>7</v>
      </c>
      <c r="O169" s="41">
        <f t="shared" si="12"/>
        <v>7987</v>
      </c>
      <c r="P169" s="93">
        <f t="shared" si="13"/>
        <v>1198.0500000000011</v>
      </c>
      <c r="Q169" s="19">
        <f t="shared" si="16"/>
        <v>9185.0500000000011</v>
      </c>
    </row>
    <row r="170" spans="1:17" ht="31.2" x14ac:dyDescent="0.35">
      <c r="A170" s="91">
        <v>158</v>
      </c>
      <c r="B170" s="62" t="s">
        <v>6</v>
      </c>
      <c r="C170" s="62" t="s">
        <v>231</v>
      </c>
      <c r="D170" s="38" t="s">
        <v>258</v>
      </c>
      <c r="E170" s="38">
        <v>36</v>
      </c>
      <c r="F170" s="40" t="s">
        <v>9</v>
      </c>
      <c r="G170" s="38" t="s">
        <v>259</v>
      </c>
      <c r="H170" s="38">
        <v>103240</v>
      </c>
      <c r="I170" s="38" t="s">
        <v>253</v>
      </c>
      <c r="J170" s="38" t="s">
        <v>12</v>
      </c>
      <c r="K170" s="39">
        <v>26137</v>
      </c>
      <c r="L170" s="25">
        <v>18</v>
      </c>
      <c r="M170" s="40" t="s">
        <v>9</v>
      </c>
      <c r="N170" s="92">
        <v>26</v>
      </c>
      <c r="O170" s="41">
        <f t="shared" si="12"/>
        <v>468</v>
      </c>
      <c r="P170" s="93">
        <f t="shared" si="13"/>
        <v>72</v>
      </c>
      <c r="Q170" s="19">
        <f>30*L170</f>
        <v>540</v>
      </c>
    </row>
    <row r="171" spans="1:17" ht="31.2" x14ac:dyDescent="0.35">
      <c r="A171" s="91">
        <v>159</v>
      </c>
      <c r="B171" s="62" t="s">
        <v>6</v>
      </c>
      <c r="C171" s="62" t="s">
        <v>231</v>
      </c>
      <c r="D171" s="38" t="s">
        <v>258</v>
      </c>
      <c r="E171" s="38">
        <v>36</v>
      </c>
      <c r="F171" s="40" t="s">
        <v>9</v>
      </c>
      <c r="G171" s="38" t="s">
        <v>259</v>
      </c>
      <c r="H171" s="38">
        <v>103240</v>
      </c>
      <c r="I171" s="38" t="s">
        <v>253</v>
      </c>
      <c r="J171" s="38" t="s">
        <v>12</v>
      </c>
      <c r="K171" s="39">
        <v>26137</v>
      </c>
      <c r="L171" s="25">
        <v>400</v>
      </c>
      <c r="M171" s="40" t="s">
        <v>9</v>
      </c>
      <c r="N171" s="92">
        <v>26</v>
      </c>
      <c r="O171" s="41">
        <f t="shared" si="12"/>
        <v>10400</v>
      </c>
      <c r="P171" s="93">
        <f t="shared" si="13"/>
        <v>1600</v>
      </c>
      <c r="Q171" s="19">
        <f t="shared" ref="Q171:Q174" si="17">30*L171</f>
        <v>12000</v>
      </c>
    </row>
    <row r="172" spans="1:17" ht="31.2" x14ac:dyDescent="0.35">
      <c r="A172" s="91">
        <v>160</v>
      </c>
      <c r="B172" s="62" t="s">
        <v>6</v>
      </c>
      <c r="C172" s="62" t="s">
        <v>231</v>
      </c>
      <c r="D172" s="38" t="s">
        <v>258</v>
      </c>
      <c r="E172" s="38">
        <v>36</v>
      </c>
      <c r="F172" s="40" t="s">
        <v>9</v>
      </c>
      <c r="G172" s="38" t="s">
        <v>259</v>
      </c>
      <c r="H172" s="38">
        <v>103240</v>
      </c>
      <c r="I172" s="38" t="s">
        <v>253</v>
      </c>
      <c r="J172" s="38" t="s">
        <v>12</v>
      </c>
      <c r="K172" s="39">
        <v>26137</v>
      </c>
      <c r="L172" s="25">
        <v>365</v>
      </c>
      <c r="M172" s="40" t="s">
        <v>9</v>
      </c>
      <c r="N172" s="92">
        <v>26</v>
      </c>
      <c r="O172" s="41">
        <f t="shared" si="12"/>
        <v>9490</v>
      </c>
      <c r="P172" s="93">
        <f t="shared" si="13"/>
        <v>1460</v>
      </c>
      <c r="Q172" s="19">
        <f t="shared" si="17"/>
        <v>10950</v>
      </c>
    </row>
    <row r="173" spans="1:17" ht="31.2" x14ac:dyDescent="0.35">
      <c r="A173" s="91">
        <v>161</v>
      </c>
      <c r="B173" s="62" t="s">
        <v>6</v>
      </c>
      <c r="C173" s="62" t="s">
        <v>231</v>
      </c>
      <c r="D173" s="38" t="s">
        <v>258</v>
      </c>
      <c r="E173" s="38">
        <v>36</v>
      </c>
      <c r="F173" s="40" t="s">
        <v>9</v>
      </c>
      <c r="G173" s="38" t="s">
        <v>259</v>
      </c>
      <c r="H173" s="38">
        <v>103240</v>
      </c>
      <c r="I173" s="38" t="s">
        <v>253</v>
      </c>
      <c r="J173" s="38" t="s">
        <v>12</v>
      </c>
      <c r="K173" s="39">
        <v>26137</v>
      </c>
      <c r="L173" s="25">
        <v>81</v>
      </c>
      <c r="M173" s="40" t="s">
        <v>9</v>
      </c>
      <c r="N173" s="92">
        <v>26</v>
      </c>
      <c r="O173" s="41">
        <f t="shared" si="12"/>
        <v>2106</v>
      </c>
      <c r="P173" s="93">
        <f t="shared" si="13"/>
        <v>324</v>
      </c>
      <c r="Q173" s="19">
        <f t="shared" si="17"/>
        <v>2430</v>
      </c>
    </row>
    <row r="174" spans="1:17" ht="31.2" x14ac:dyDescent="0.35">
      <c r="A174" s="91">
        <v>162</v>
      </c>
      <c r="B174" s="62" t="s">
        <v>6</v>
      </c>
      <c r="C174" s="62" t="s">
        <v>231</v>
      </c>
      <c r="D174" s="38" t="s">
        <v>258</v>
      </c>
      <c r="E174" s="38">
        <v>36</v>
      </c>
      <c r="F174" s="40" t="s">
        <v>9</v>
      </c>
      <c r="G174" s="38" t="s">
        <v>259</v>
      </c>
      <c r="H174" s="38">
        <v>103240</v>
      </c>
      <c r="I174" s="38" t="s">
        <v>253</v>
      </c>
      <c r="J174" s="38" t="s">
        <v>12</v>
      </c>
      <c r="K174" s="39">
        <v>26137</v>
      </c>
      <c r="L174" s="25">
        <v>14788</v>
      </c>
      <c r="M174" s="40" t="s">
        <v>9</v>
      </c>
      <c r="N174" s="92">
        <v>26</v>
      </c>
      <c r="O174" s="41">
        <f t="shared" si="12"/>
        <v>384488</v>
      </c>
      <c r="P174" s="93">
        <f t="shared" si="13"/>
        <v>59152</v>
      </c>
      <c r="Q174" s="19">
        <f t="shared" si="17"/>
        <v>443640</v>
      </c>
    </row>
    <row r="175" spans="1:17" ht="16.2" x14ac:dyDescent="0.35">
      <c r="A175" s="91">
        <v>163</v>
      </c>
      <c r="B175" s="62" t="s">
        <v>6</v>
      </c>
      <c r="C175" s="62" t="s">
        <v>231</v>
      </c>
      <c r="D175" s="38" t="s">
        <v>260</v>
      </c>
      <c r="E175" s="38">
        <v>36</v>
      </c>
      <c r="F175" s="40" t="s">
        <v>261</v>
      </c>
      <c r="G175" s="40" t="s">
        <v>9</v>
      </c>
      <c r="H175" s="40" t="s">
        <v>9</v>
      </c>
      <c r="I175" s="38" t="s">
        <v>11</v>
      </c>
      <c r="J175" s="38" t="s">
        <v>77</v>
      </c>
      <c r="K175" s="39">
        <v>897</v>
      </c>
      <c r="L175" s="25">
        <v>471</v>
      </c>
      <c r="M175" s="40"/>
      <c r="N175" s="92">
        <v>7</v>
      </c>
      <c r="O175" s="41">
        <f t="shared" si="12"/>
        <v>3297</v>
      </c>
      <c r="P175" s="93">
        <f t="shared" si="13"/>
        <v>494.55000000000018</v>
      </c>
      <c r="Q175" s="19">
        <f>8.05*L175</f>
        <v>3791.55</v>
      </c>
    </row>
    <row r="176" spans="1:17" ht="16.2" x14ac:dyDescent="0.35">
      <c r="A176" s="91">
        <v>164</v>
      </c>
      <c r="B176" s="62" t="s">
        <v>6</v>
      </c>
      <c r="C176" s="62" t="s">
        <v>231</v>
      </c>
      <c r="D176" s="38" t="s">
        <v>260</v>
      </c>
      <c r="E176" s="38">
        <v>36</v>
      </c>
      <c r="F176" s="38" t="s">
        <v>262</v>
      </c>
      <c r="G176" s="40" t="s">
        <v>9</v>
      </c>
      <c r="H176" s="40" t="s">
        <v>9</v>
      </c>
      <c r="I176" s="38" t="s">
        <v>11</v>
      </c>
      <c r="J176" s="38" t="s">
        <v>77</v>
      </c>
      <c r="K176" s="39">
        <v>411</v>
      </c>
      <c r="L176" s="28">
        <v>48</v>
      </c>
      <c r="M176" s="40" t="s">
        <v>9</v>
      </c>
      <c r="N176" s="92">
        <v>7</v>
      </c>
      <c r="O176" s="41">
        <f t="shared" si="12"/>
        <v>336</v>
      </c>
      <c r="P176" s="93">
        <f t="shared" si="13"/>
        <v>50.400000000000034</v>
      </c>
      <c r="Q176" s="19">
        <f t="shared" ref="Q176:Q187" si="18">8.05*L176</f>
        <v>386.40000000000003</v>
      </c>
    </row>
    <row r="177" spans="1:17" ht="16.2" x14ac:dyDescent="0.35">
      <c r="A177" s="91">
        <v>165</v>
      </c>
      <c r="B177" s="62" t="s">
        <v>6</v>
      </c>
      <c r="C177" s="62" t="s">
        <v>231</v>
      </c>
      <c r="D177" s="38" t="s">
        <v>341</v>
      </c>
      <c r="E177" s="38">
        <v>39</v>
      </c>
      <c r="F177" s="38" t="s">
        <v>263</v>
      </c>
      <c r="G177" s="40" t="s">
        <v>9</v>
      </c>
      <c r="H177" s="40" t="s">
        <v>9</v>
      </c>
      <c r="I177" s="38" t="s">
        <v>11</v>
      </c>
      <c r="J177" s="38" t="s">
        <v>77</v>
      </c>
      <c r="K177" s="39">
        <v>1500</v>
      </c>
      <c r="L177" s="42">
        <v>10</v>
      </c>
      <c r="M177" s="40" t="s">
        <v>9</v>
      </c>
      <c r="N177" s="92">
        <v>7</v>
      </c>
      <c r="O177" s="41">
        <f t="shared" si="12"/>
        <v>70</v>
      </c>
      <c r="P177" s="93">
        <f t="shared" si="13"/>
        <v>10.5</v>
      </c>
      <c r="Q177" s="19">
        <f t="shared" si="18"/>
        <v>80.5</v>
      </c>
    </row>
    <row r="178" spans="1:17" ht="16.2" x14ac:dyDescent="0.35">
      <c r="A178" s="91">
        <v>166</v>
      </c>
      <c r="B178" s="62" t="s">
        <v>6</v>
      </c>
      <c r="C178" s="62" t="s">
        <v>231</v>
      </c>
      <c r="D178" s="38" t="s">
        <v>341</v>
      </c>
      <c r="E178" s="38">
        <v>39</v>
      </c>
      <c r="F178" s="38" t="s">
        <v>264</v>
      </c>
      <c r="G178" s="40" t="s">
        <v>9</v>
      </c>
      <c r="H178" s="40" t="s">
        <v>9</v>
      </c>
      <c r="I178" s="38" t="s">
        <v>11</v>
      </c>
      <c r="J178" s="38" t="s">
        <v>77</v>
      </c>
      <c r="K178" s="39">
        <v>867</v>
      </c>
      <c r="L178" s="28">
        <v>20</v>
      </c>
      <c r="M178" s="40" t="s">
        <v>9</v>
      </c>
      <c r="N178" s="92">
        <v>7</v>
      </c>
      <c r="O178" s="41">
        <f t="shared" si="12"/>
        <v>140</v>
      </c>
      <c r="P178" s="93">
        <f t="shared" si="13"/>
        <v>21</v>
      </c>
      <c r="Q178" s="19">
        <f t="shared" si="18"/>
        <v>161</v>
      </c>
    </row>
    <row r="179" spans="1:17" ht="16.2" x14ac:dyDescent="0.35">
      <c r="A179" s="91">
        <v>167</v>
      </c>
      <c r="B179" s="62" t="s">
        <v>6</v>
      </c>
      <c r="C179" s="62" t="s">
        <v>231</v>
      </c>
      <c r="D179" s="38" t="s">
        <v>341</v>
      </c>
      <c r="E179" s="38">
        <v>39</v>
      </c>
      <c r="F179" s="38" t="s">
        <v>264</v>
      </c>
      <c r="G179" s="40" t="s">
        <v>9</v>
      </c>
      <c r="H179" s="40" t="s">
        <v>9</v>
      </c>
      <c r="I179" s="38" t="s">
        <v>11</v>
      </c>
      <c r="J179" s="38" t="s">
        <v>77</v>
      </c>
      <c r="K179" s="39">
        <v>867</v>
      </c>
      <c r="L179" s="42">
        <v>12</v>
      </c>
      <c r="M179" s="40" t="s">
        <v>9</v>
      </c>
      <c r="N179" s="92">
        <v>7</v>
      </c>
      <c r="O179" s="41">
        <f t="shared" si="12"/>
        <v>84</v>
      </c>
      <c r="P179" s="93">
        <f t="shared" si="13"/>
        <v>12.600000000000009</v>
      </c>
      <c r="Q179" s="19">
        <f t="shared" si="18"/>
        <v>96.600000000000009</v>
      </c>
    </row>
    <row r="180" spans="1:17" ht="16.2" x14ac:dyDescent="0.35">
      <c r="A180" s="91">
        <v>168</v>
      </c>
      <c r="B180" s="62" t="s">
        <v>6</v>
      </c>
      <c r="C180" s="62" t="s">
        <v>231</v>
      </c>
      <c r="D180" s="38" t="s">
        <v>265</v>
      </c>
      <c r="E180" s="38">
        <v>39</v>
      </c>
      <c r="F180" s="38" t="s">
        <v>266</v>
      </c>
      <c r="G180" s="40" t="s">
        <v>9</v>
      </c>
      <c r="H180" s="40" t="s">
        <v>9</v>
      </c>
      <c r="I180" s="38" t="s">
        <v>11</v>
      </c>
      <c r="J180" s="38" t="s">
        <v>77</v>
      </c>
      <c r="K180" s="39">
        <v>1999</v>
      </c>
      <c r="L180" s="28">
        <v>14</v>
      </c>
      <c r="M180" s="40" t="s">
        <v>9</v>
      </c>
      <c r="N180" s="92">
        <v>7</v>
      </c>
      <c r="O180" s="41">
        <f t="shared" si="12"/>
        <v>98</v>
      </c>
      <c r="P180" s="93">
        <f t="shared" si="13"/>
        <v>14.700000000000017</v>
      </c>
      <c r="Q180" s="19">
        <f t="shared" si="18"/>
        <v>112.70000000000002</v>
      </c>
    </row>
    <row r="181" spans="1:17" ht="16.2" x14ac:dyDescent="0.35">
      <c r="A181" s="91">
        <v>169</v>
      </c>
      <c r="B181" s="62" t="s">
        <v>6</v>
      </c>
      <c r="C181" s="62" t="s">
        <v>231</v>
      </c>
      <c r="D181" s="38" t="s">
        <v>267</v>
      </c>
      <c r="E181" s="38">
        <v>39</v>
      </c>
      <c r="F181" s="38" t="s">
        <v>268</v>
      </c>
      <c r="G181" s="40" t="s">
        <v>9</v>
      </c>
      <c r="H181" s="40" t="s">
        <v>9</v>
      </c>
      <c r="I181" s="38" t="s">
        <v>11</v>
      </c>
      <c r="J181" s="38" t="s">
        <v>77</v>
      </c>
      <c r="K181" s="39">
        <v>2483</v>
      </c>
      <c r="L181" s="42">
        <v>19</v>
      </c>
      <c r="M181" s="40" t="s">
        <v>9</v>
      </c>
      <c r="N181" s="92">
        <v>7</v>
      </c>
      <c r="O181" s="41">
        <f t="shared" si="12"/>
        <v>133</v>
      </c>
      <c r="P181" s="93">
        <f t="shared" si="13"/>
        <v>19.950000000000017</v>
      </c>
      <c r="Q181" s="19">
        <f t="shared" si="18"/>
        <v>152.95000000000002</v>
      </c>
    </row>
    <row r="182" spans="1:17" ht="16.2" x14ac:dyDescent="0.35">
      <c r="A182" s="91">
        <v>170</v>
      </c>
      <c r="B182" s="62" t="s">
        <v>6</v>
      </c>
      <c r="C182" s="62" t="s">
        <v>231</v>
      </c>
      <c r="D182" s="38" t="s">
        <v>269</v>
      </c>
      <c r="E182" s="38">
        <v>39</v>
      </c>
      <c r="F182" s="38" t="s">
        <v>270</v>
      </c>
      <c r="G182" s="43" t="s">
        <v>271</v>
      </c>
      <c r="H182" s="38">
        <v>100529</v>
      </c>
      <c r="I182" s="38" t="s">
        <v>11</v>
      </c>
      <c r="J182" s="38" t="s">
        <v>77</v>
      </c>
      <c r="K182" s="39">
        <v>6408</v>
      </c>
      <c r="L182" s="28">
        <v>30</v>
      </c>
      <c r="M182" s="40" t="s">
        <v>9</v>
      </c>
      <c r="N182" s="92">
        <v>7</v>
      </c>
      <c r="O182" s="41">
        <f t="shared" si="12"/>
        <v>210</v>
      </c>
      <c r="P182" s="93">
        <f t="shared" si="13"/>
        <v>31.500000000000028</v>
      </c>
      <c r="Q182" s="19">
        <f t="shared" si="18"/>
        <v>241.50000000000003</v>
      </c>
    </row>
    <row r="183" spans="1:17" ht="16.2" x14ac:dyDescent="0.35">
      <c r="A183" s="91">
        <v>171</v>
      </c>
      <c r="B183" s="62" t="s">
        <v>6</v>
      </c>
      <c r="C183" s="62" t="s">
        <v>231</v>
      </c>
      <c r="D183" s="38" t="s">
        <v>269</v>
      </c>
      <c r="E183" s="38">
        <v>39</v>
      </c>
      <c r="F183" s="38" t="s">
        <v>272</v>
      </c>
      <c r="G183" s="43" t="s">
        <v>273</v>
      </c>
      <c r="H183" s="38">
        <v>103510</v>
      </c>
      <c r="I183" s="38" t="s">
        <v>11</v>
      </c>
      <c r="J183" s="38" t="s">
        <v>77</v>
      </c>
      <c r="K183" s="39">
        <v>5787</v>
      </c>
      <c r="L183" s="42">
        <v>31</v>
      </c>
      <c r="M183" s="40" t="s">
        <v>9</v>
      </c>
      <c r="N183" s="92">
        <v>7</v>
      </c>
      <c r="O183" s="41">
        <f t="shared" si="12"/>
        <v>217</v>
      </c>
      <c r="P183" s="93">
        <f t="shared" si="13"/>
        <v>32.550000000000011</v>
      </c>
      <c r="Q183" s="19">
        <f t="shared" si="18"/>
        <v>249.55</v>
      </c>
    </row>
    <row r="184" spans="1:17" ht="16.2" x14ac:dyDescent="0.35">
      <c r="A184" s="91">
        <v>172</v>
      </c>
      <c r="B184" s="62" t="s">
        <v>6</v>
      </c>
      <c r="C184" s="62" t="s">
        <v>231</v>
      </c>
      <c r="D184" s="38" t="s">
        <v>274</v>
      </c>
      <c r="E184" s="38">
        <v>39</v>
      </c>
      <c r="F184" s="38" t="s">
        <v>275</v>
      </c>
      <c r="G184" s="40" t="s">
        <v>9</v>
      </c>
      <c r="H184" s="40" t="s">
        <v>9</v>
      </c>
      <c r="I184" s="38" t="s">
        <v>11</v>
      </c>
      <c r="J184" s="38" t="s">
        <v>77</v>
      </c>
      <c r="K184" s="39">
        <v>5670</v>
      </c>
      <c r="L184" s="28">
        <v>106</v>
      </c>
      <c r="M184" s="40" t="s">
        <v>9</v>
      </c>
      <c r="N184" s="92">
        <v>7</v>
      </c>
      <c r="O184" s="41">
        <f t="shared" si="12"/>
        <v>742</v>
      </c>
      <c r="P184" s="93">
        <f t="shared" si="13"/>
        <v>111.30000000000007</v>
      </c>
      <c r="Q184" s="19">
        <f t="shared" si="18"/>
        <v>853.30000000000007</v>
      </c>
    </row>
    <row r="185" spans="1:17" ht="16.2" x14ac:dyDescent="0.35">
      <c r="A185" s="91">
        <v>173</v>
      </c>
      <c r="B185" s="62" t="s">
        <v>6</v>
      </c>
      <c r="C185" s="62" t="s">
        <v>231</v>
      </c>
      <c r="D185" s="38" t="s">
        <v>276</v>
      </c>
      <c r="E185" s="38">
        <v>36</v>
      </c>
      <c r="F185" s="62" t="s">
        <v>277</v>
      </c>
      <c r="G185" s="40" t="s">
        <v>9</v>
      </c>
      <c r="H185" s="40" t="s">
        <v>9</v>
      </c>
      <c r="I185" s="38" t="s">
        <v>11</v>
      </c>
      <c r="J185" s="38" t="s">
        <v>77</v>
      </c>
      <c r="K185" s="39">
        <v>3100</v>
      </c>
      <c r="L185" s="28">
        <v>12</v>
      </c>
      <c r="M185" s="40" t="s">
        <v>9</v>
      </c>
      <c r="N185" s="92">
        <v>7</v>
      </c>
      <c r="O185" s="41">
        <f t="shared" si="12"/>
        <v>84</v>
      </c>
      <c r="P185" s="93">
        <f t="shared" si="13"/>
        <v>12.600000000000009</v>
      </c>
      <c r="Q185" s="19">
        <f t="shared" si="18"/>
        <v>96.600000000000009</v>
      </c>
    </row>
    <row r="186" spans="1:17" ht="16.2" x14ac:dyDescent="0.35">
      <c r="A186" s="91">
        <v>174</v>
      </c>
      <c r="B186" s="62" t="s">
        <v>6</v>
      </c>
      <c r="C186" s="62" t="s">
        <v>231</v>
      </c>
      <c r="D186" s="38" t="s">
        <v>278</v>
      </c>
      <c r="E186" s="38">
        <v>36</v>
      </c>
      <c r="F186" s="38" t="s">
        <v>279</v>
      </c>
      <c r="G186" s="40" t="s">
        <v>9</v>
      </c>
      <c r="H186" s="40" t="s">
        <v>9</v>
      </c>
      <c r="I186" s="38" t="s">
        <v>11</v>
      </c>
      <c r="J186" s="38" t="s">
        <v>77</v>
      </c>
      <c r="K186" s="39">
        <v>900</v>
      </c>
      <c r="L186" s="28">
        <v>38</v>
      </c>
      <c r="M186" s="40" t="s">
        <v>9</v>
      </c>
      <c r="N186" s="92">
        <v>7</v>
      </c>
      <c r="O186" s="41">
        <f t="shared" si="12"/>
        <v>266</v>
      </c>
      <c r="P186" s="93">
        <f t="shared" si="13"/>
        <v>39.900000000000034</v>
      </c>
      <c r="Q186" s="19">
        <f t="shared" si="18"/>
        <v>305.90000000000003</v>
      </c>
    </row>
    <row r="187" spans="1:17" ht="16.2" x14ac:dyDescent="0.35">
      <c r="A187" s="91">
        <v>175</v>
      </c>
      <c r="B187" s="62" t="s">
        <v>6</v>
      </c>
      <c r="C187" s="62" t="s">
        <v>231</v>
      </c>
      <c r="D187" s="38" t="s">
        <v>280</v>
      </c>
      <c r="E187" s="38">
        <v>37</v>
      </c>
      <c r="F187" s="38" t="s">
        <v>281</v>
      </c>
      <c r="G187" s="40" t="s">
        <v>9</v>
      </c>
      <c r="H187" s="40" t="s">
        <v>9</v>
      </c>
      <c r="I187" s="38" t="s">
        <v>11</v>
      </c>
      <c r="J187" s="38" t="s">
        <v>77</v>
      </c>
      <c r="K187" s="39">
        <v>1200</v>
      </c>
      <c r="L187" s="28">
        <v>104</v>
      </c>
      <c r="M187" s="40" t="s">
        <v>9</v>
      </c>
      <c r="N187" s="92">
        <v>7</v>
      </c>
      <c r="O187" s="41">
        <f t="shared" si="12"/>
        <v>728</v>
      </c>
      <c r="P187" s="93">
        <f t="shared" si="13"/>
        <v>109.20000000000005</v>
      </c>
      <c r="Q187" s="19">
        <f t="shared" si="18"/>
        <v>837.2</v>
      </c>
    </row>
    <row r="188" spans="1:17" ht="16.2" x14ac:dyDescent="0.35">
      <c r="A188" s="91">
        <v>176</v>
      </c>
      <c r="B188" s="62" t="s">
        <v>6</v>
      </c>
      <c r="C188" s="62" t="s">
        <v>231</v>
      </c>
      <c r="D188" s="38" t="s">
        <v>282</v>
      </c>
      <c r="E188" s="43" t="s">
        <v>283</v>
      </c>
      <c r="F188" s="38" t="s">
        <v>284</v>
      </c>
      <c r="G188" s="43" t="s">
        <v>285</v>
      </c>
      <c r="H188" s="38">
        <v>107703</v>
      </c>
      <c r="I188" s="43" t="s">
        <v>31</v>
      </c>
      <c r="J188" s="38" t="s">
        <v>77</v>
      </c>
      <c r="K188" s="39">
        <v>782</v>
      </c>
      <c r="L188" s="28">
        <v>43</v>
      </c>
      <c r="M188" s="40" t="s">
        <v>9</v>
      </c>
      <c r="N188" s="92">
        <v>5.6</v>
      </c>
      <c r="O188" s="41">
        <f t="shared" si="12"/>
        <v>240.79999999999998</v>
      </c>
      <c r="P188" s="93">
        <f t="shared" si="13"/>
        <v>36.55000000000004</v>
      </c>
      <c r="Q188" s="19">
        <f>6.45*L188</f>
        <v>277.35000000000002</v>
      </c>
    </row>
    <row r="189" spans="1:17" ht="31.2" x14ac:dyDescent="0.35">
      <c r="A189" s="91">
        <v>177</v>
      </c>
      <c r="B189" s="62" t="s">
        <v>6</v>
      </c>
      <c r="C189" s="62" t="s">
        <v>231</v>
      </c>
      <c r="D189" s="38" t="s">
        <v>282</v>
      </c>
      <c r="E189" s="43" t="s">
        <v>283</v>
      </c>
      <c r="F189" s="38" t="s">
        <v>286</v>
      </c>
      <c r="G189" s="43" t="s">
        <v>287</v>
      </c>
      <c r="H189" s="38">
        <v>107858</v>
      </c>
      <c r="I189" s="38" t="s">
        <v>253</v>
      </c>
      <c r="J189" s="38" t="s">
        <v>77</v>
      </c>
      <c r="K189" s="39">
        <v>7077</v>
      </c>
      <c r="L189" s="28">
        <v>8</v>
      </c>
      <c r="M189" s="40" t="s">
        <v>9</v>
      </c>
      <c r="N189" s="92">
        <v>14.3</v>
      </c>
      <c r="O189" s="41">
        <f t="shared" si="12"/>
        <v>114.4</v>
      </c>
      <c r="P189" s="93">
        <f t="shared" si="13"/>
        <v>17.599999999999994</v>
      </c>
      <c r="Q189" s="19">
        <f>16.5*L189</f>
        <v>132</v>
      </c>
    </row>
    <row r="190" spans="1:17" ht="31.2" x14ac:dyDescent="0.35">
      <c r="A190" s="91">
        <v>178</v>
      </c>
      <c r="B190" s="62" t="s">
        <v>6</v>
      </c>
      <c r="C190" s="62" t="s">
        <v>231</v>
      </c>
      <c r="D190" s="38" t="s">
        <v>288</v>
      </c>
      <c r="E190" s="43" t="s">
        <v>289</v>
      </c>
      <c r="F190" s="40" t="s">
        <v>9</v>
      </c>
      <c r="G190" s="43" t="s">
        <v>290</v>
      </c>
      <c r="H190" s="38">
        <v>108348</v>
      </c>
      <c r="I190" s="38" t="s">
        <v>253</v>
      </c>
      <c r="J190" s="38" t="s">
        <v>12</v>
      </c>
      <c r="K190" s="39">
        <v>12066</v>
      </c>
      <c r="L190" s="28">
        <v>16</v>
      </c>
      <c r="M190" s="40" t="s">
        <v>9</v>
      </c>
      <c r="N190" s="92">
        <v>26</v>
      </c>
      <c r="O190" s="41">
        <f t="shared" si="12"/>
        <v>416</v>
      </c>
      <c r="P190" s="93">
        <f t="shared" si="13"/>
        <v>64</v>
      </c>
      <c r="Q190" s="19">
        <f>30*L190</f>
        <v>480</v>
      </c>
    </row>
    <row r="191" spans="1:17" ht="31.2" x14ac:dyDescent="0.35">
      <c r="A191" s="91">
        <v>179</v>
      </c>
      <c r="B191" s="62" t="s">
        <v>6</v>
      </c>
      <c r="C191" s="62" t="s">
        <v>231</v>
      </c>
      <c r="D191" s="38" t="s">
        <v>288</v>
      </c>
      <c r="E191" s="43" t="s">
        <v>289</v>
      </c>
      <c r="F191" s="40" t="s">
        <v>9</v>
      </c>
      <c r="G191" s="43" t="s">
        <v>291</v>
      </c>
      <c r="H191" s="38">
        <v>100119</v>
      </c>
      <c r="I191" s="38" t="s">
        <v>253</v>
      </c>
      <c r="J191" s="38" t="s">
        <v>12</v>
      </c>
      <c r="K191" s="39">
        <v>40167</v>
      </c>
      <c r="L191" s="28">
        <v>88</v>
      </c>
      <c r="M191" s="40" t="s">
        <v>9</v>
      </c>
      <c r="N191" s="92">
        <v>26</v>
      </c>
      <c r="O191" s="41">
        <f t="shared" si="12"/>
        <v>2288</v>
      </c>
      <c r="P191" s="93">
        <f t="shared" si="13"/>
        <v>352</v>
      </c>
      <c r="Q191" s="19">
        <f>30*L191</f>
        <v>2640</v>
      </c>
    </row>
    <row r="192" spans="1:17" ht="16.2" x14ac:dyDescent="0.35">
      <c r="A192" s="91">
        <v>180</v>
      </c>
      <c r="B192" s="62" t="s">
        <v>6</v>
      </c>
      <c r="C192" s="62" t="s">
        <v>231</v>
      </c>
      <c r="D192" s="38" t="s">
        <v>292</v>
      </c>
      <c r="E192" s="43" t="s">
        <v>293</v>
      </c>
      <c r="F192" s="38" t="s">
        <v>294</v>
      </c>
      <c r="G192" s="40" t="s">
        <v>9</v>
      </c>
      <c r="H192" s="38">
        <v>106207</v>
      </c>
      <c r="I192" s="38" t="s">
        <v>88</v>
      </c>
      <c r="J192" s="38" t="s">
        <v>77</v>
      </c>
      <c r="K192" s="39">
        <v>50005</v>
      </c>
      <c r="L192" s="28">
        <v>88</v>
      </c>
      <c r="M192" s="40" t="s">
        <v>9</v>
      </c>
      <c r="N192" s="92">
        <v>5.6</v>
      </c>
      <c r="O192" s="41">
        <f t="shared" si="12"/>
        <v>492.79999999999995</v>
      </c>
      <c r="P192" s="93">
        <f t="shared" si="13"/>
        <v>74.800000000000068</v>
      </c>
      <c r="Q192" s="19">
        <f>L192*6.45</f>
        <v>567.6</v>
      </c>
    </row>
    <row r="193" spans="1:17" ht="16.2" x14ac:dyDescent="0.35">
      <c r="A193" s="91">
        <v>181</v>
      </c>
      <c r="B193" s="62" t="s">
        <v>6</v>
      </c>
      <c r="C193" s="62" t="s">
        <v>231</v>
      </c>
      <c r="D193" s="38" t="s">
        <v>278</v>
      </c>
      <c r="E193" s="43" t="s">
        <v>295</v>
      </c>
      <c r="F193" s="38" t="s">
        <v>296</v>
      </c>
      <c r="G193" s="40" t="s">
        <v>9</v>
      </c>
      <c r="H193" s="40" t="s">
        <v>9</v>
      </c>
      <c r="I193" s="38" t="s">
        <v>11</v>
      </c>
      <c r="J193" s="38" t="s">
        <v>77</v>
      </c>
      <c r="K193" s="39">
        <v>2900</v>
      </c>
      <c r="L193" s="28">
        <v>402</v>
      </c>
      <c r="M193" s="40" t="s">
        <v>9</v>
      </c>
      <c r="N193" s="92">
        <v>7</v>
      </c>
      <c r="O193" s="41">
        <f t="shared" si="12"/>
        <v>2814</v>
      </c>
      <c r="P193" s="93">
        <f t="shared" si="13"/>
        <v>422.10000000000036</v>
      </c>
      <c r="Q193" s="19">
        <f>8.05*L193</f>
        <v>3236.1000000000004</v>
      </c>
    </row>
    <row r="194" spans="1:17" ht="16.2" x14ac:dyDescent="0.35">
      <c r="A194" s="91">
        <v>182</v>
      </c>
      <c r="B194" s="62" t="s">
        <v>6</v>
      </c>
      <c r="C194" s="62" t="s">
        <v>231</v>
      </c>
      <c r="D194" s="38" t="s">
        <v>278</v>
      </c>
      <c r="E194" s="43" t="s">
        <v>295</v>
      </c>
      <c r="F194" s="38" t="s">
        <v>297</v>
      </c>
      <c r="G194" s="40" t="s">
        <v>9</v>
      </c>
      <c r="H194" s="40" t="s">
        <v>9</v>
      </c>
      <c r="I194" s="38" t="s">
        <v>11</v>
      </c>
      <c r="J194" s="38" t="s">
        <v>77</v>
      </c>
      <c r="K194" s="39">
        <v>2400</v>
      </c>
      <c r="L194" s="28">
        <v>36</v>
      </c>
      <c r="M194" s="40" t="s">
        <v>9</v>
      </c>
      <c r="N194" s="92">
        <v>7</v>
      </c>
      <c r="O194" s="41">
        <f t="shared" si="12"/>
        <v>252</v>
      </c>
      <c r="P194" s="93">
        <f t="shared" si="13"/>
        <v>37.800000000000011</v>
      </c>
      <c r="Q194" s="19">
        <f t="shared" ref="Q194:Q208" si="19">8.05*L194</f>
        <v>289.8</v>
      </c>
    </row>
    <row r="195" spans="1:17" ht="16.2" x14ac:dyDescent="0.35">
      <c r="A195" s="91">
        <v>183</v>
      </c>
      <c r="B195" s="38" t="s">
        <v>6</v>
      </c>
      <c r="C195" s="62" t="s">
        <v>231</v>
      </c>
      <c r="D195" s="38" t="s">
        <v>278</v>
      </c>
      <c r="E195" s="38">
        <v>90</v>
      </c>
      <c r="F195" s="43" t="s">
        <v>298</v>
      </c>
      <c r="G195" s="40" t="s">
        <v>9</v>
      </c>
      <c r="H195" s="40" t="s">
        <v>9</v>
      </c>
      <c r="I195" s="38" t="s">
        <v>11</v>
      </c>
      <c r="J195" s="38" t="s">
        <v>77</v>
      </c>
      <c r="K195" s="39">
        <v>1200</v>
      </c>
      <c r="L195" s="42">
        <v>3</v>
      </c>
      <c r="M195" s="40" t="s">
        <v>9</v>
      </c>
      <c r="N195" s="92">
        <v>7</v>
      </c>
      <c r="O195" s="41">
        <f t="shared" si="12"/>
        <v>21</v>
      </c>
      <c r="P195" s="93">
        <f t="shared" si="13"/>
        <v>3.1500000000000021</v>
      </c>
      <c r="Q195" s="19">
        <f t="shared" si="19"/>
        <v>24.150000000000002</v>
      </c>
    </row>
    <row r="196" spans="1:17" ht="16.2" x14ac:dyDescent="0.35">
      <c r="A196" s="91">
        <v>184</v>
      </c>
      <c r="B196" s="62" t="s">
        <v>6</v>
      </c>
      <c r="C196" s="62" t="s">
        <v>231</v>
      </c>
      <c r="D196" s="38" t="s">
        <v>278</v>
      </c>
      <c r="E196" s="38">
        <v>90</v>
      </c>
      <c r="F196" s="43" t="s">
        <v>299</v>
      </c>
      <c r="G196" s="40" t="s">
        <v>9</v>
      </c>
      <c r="H196" s="40" t="s">
        <v>9</v>
      </c>
      <c r="I196" s="38" t="s">
        <v>11</v>
      </c>
      <c r="J196" s="38" t="s">
        <v>77</v>
      </c>
      <c r="K196" s="39">
        <v>900</v>
      </c>
      <c r="L196" s="42">
        <v>34</v>
      </c>
      <c r="M196" s="40" t="s">
        <v>9</v>
      </c>
      <c r="N196" s="92">
        <v>7</v>
      </c>
      <c r="O196" s="41">
        <f t="shared" si="12"/>
        <v>238</v>
      </c>
      <c r="P196" s="93">
        <f t="shared" si="13"/>
        <v>35.700000000000045</v>
      </c>
      <c r="Q196" s="19">
        <f t="shared" si="19"/>
        <v>273.70000000000005</v>
      </c>
    </row>
    <row r="197" spans="1:17" ht="16.2" x14ac:dyDescent="0.35">
      <c r="A197" s="91">
        <v>185</v>
      </c>
      <c r="B197" s="62" t="s">
        <v>6</v>
      </c>
      <c r="C197" s="62" t="s">
        <v>231</v>
      </c>
      <c r="D197" s="38" t="s">
        <v>278</v>
      </c>
      <c r="E197" s="38">
        <v>90</v>
      </c>
      <c r="F197" s="43" t="s">
        <v>299</v>
      </c>
      <c r="G197" s="40" t="s">
        <v>9</v>
      </c>
      <c r="H197" s="40" t="s">
        <v>9</v>
      </c>
      <c r="I197" s="38" t="s">
        <v>11</v>
      </c>
      <c r="J197" s="38" t="s">
        <v>77</v>
      </c>
      <c r="K197" s="39">
        <v>900</v>
      </c>
      <c r="L197" s="42">
        <v>105</v>
      </c>
      <c r="M197" s="40" t="s">
        <v>9</v>
      </c>
      <c r="N197" s="92">
        <v>7</v>
      </c>
      <c r="O197" s="41">
        <f t="shared" si="12"/>
        <v>735</v>
      </c>
      <c r="P197" s="93">
        <f t="shared" si="13"/>
        <v>110.25000000000011</v>
      </c>
      <c r="Q197" s="19">
        <f t="shared" si="19"/>
        <v>845.25000000000011</v>
      </c>
    </row>
    <row r="198" spans="1:17" ht="16.2" x14ac:dyDescent="0.35">
      <c r="A198" s="91">
        <v>186</v>
      </c>
      <c r="B198" s="62" t="s">
        <v>6</v>
      </c>
      <c r="C198" s="62" t="s">
        <v>231</v>
      </c>
      <c r="D198" s="38" t="s">
        <v>278</v>
      </c>
      <c r="E198" s="38">
        <v>90</v>
      </c>
      <c r="F198" s="43" t="s">
        <v>300</v>
      </c>
      <c r="G198" s="40" t="s">
        <v>9</v>
      </c>
      <c r="H198" s="40" t="s">
        <v>9</v>
      </c>
      <c r="I198" s="38" t="s">
        <v>11</v>
      </c>
      <c r="J198" s="38" t="s">
        <v>77</v>
      </c>
      <c r="K198" s="39">
        <v>600</v>
      </c>
      <c r="L198" s="42">
        <v>34</v>
      </c>
      <c r="M198" s="40" t="s">
        <v>9</v>
      </c>
      <c r="N198" s="92">
        <v>7</v>
      </c>
      <c r="O198" s="41">
        <f t="shared" si="12"/>
        <v>238</v>
      </c>
      <c r="P198" s="93">
        <f t="shared" si="13"/>
        <v>35.700000000000045</v>
      </c>
      <c r="Q198" s="19">
        <f t="shared" si="19"/>
        <v>273.70000000000005</v>
      </c>
    </row>
    <row r="199" spans="1:17" ht="16.2" x14ac:dyDescent="0.35">
      <c r="A199" s="91">
        <v>187</v>
      </c>
      <c r="B199" s="62" t="s">
        <v>6</v>
      </c>
      <c r="C199" s="62" t="s">
        <v>231</v>
      </c>
      <c r="D199" s="38" t="s">
        <v>278</v>
      </c>
      <c r="E199" s="38">
        <v>90</v>
      </c>
      <c r="F199" s="43" t="s">
        <v>300</v>
      </c>
      <c r="G199" s="40" t="s">
        <v>9</v>
      </c>
      <c r="H199" s="40" t="s">
        <v>9</v>
      </c>
      <c r="I199" s="38" t="s">
        <v>11</v>
      </c>
      <c r="J199" s="38" t="s">
        <v>77</v>
      </c>
      <c r="K199" s="39">
        <v>600</v>
      </c>
      <c r="L199" s="42">
        <v>100</v>
      </c>
      <c r="M199" s="40" t="s">
        <v>9</v>
      </c>
      <c r="N199" s="92">
        <v>7</v>
      </c>
      <c r="O199" s="41">
        <f t="shared" si="12"/>
        <v>700</v>
      </c>
      <c r="P199" s="93">
        <f t="shared" si="13"/>
        <v>105.00000000000011</v>
      </c>
      <c r="Q199" s="19">
        <f t="shared" si="19"/>
        <v>805.00000000000011</v>
      </c>
    </row>
    <row r="200" spans="1:17" ht="16.2" x14ac:dyDescent="0.35">
      <c r="A200" s="91">
        <v>188</v>
      </c>
      <c r="B200" s="62" t="s">
        <v>6</v>
      </c>
      <c r="C200" s="62" t="s">
        <v>231</v>
      </c>
      <c r="D200" s="38" t="s">
        <v>301</v>
      </c>
      <c r="E200" s="38">
        <v>90</v>
      </c>
      <c r="F200" s="43" t="s">
        <v>302</v>
      </c>
      <c r="G200" s="40" t="s">
        <v>9</v>
      </c>
      <c r="H200" s="40" t="s">
        <v>9</v>
      </c>
      <c r="I200" s="38" t="s">
        <v>11</v>
      </c>
      <c r="J200" s="38" t="s">
        <v>77</v>
      </c>
      <c r="K200" s="39">
        <v>800</v>
      </c>
      <c r="L200" s="42">
        <v>98</v>
      </c>
      <c r="M200" s="40" t="s">
        <v>9</v>
      </c>
      <c r="N200" s="92">
        <v>7</v>
      </c>
      <c r="O200" s="41">
        <f t="shared" si="12"/>
        <v>686</v>
      </c>
      <c r="P200" s="93">
        <f t="shared" si="13"/>
        <v>102.90000000000009</v>
      </c>
      <c r="Q200" s="19">
        <f t="shared" si="19"/>
        <v>788.90000000000009</v>
      </c>
    </row>
    <row r="201" spans="1:17" ht="16.2" x14ac:dyDescent="0.35">
      <c r="A201" s="91">
        <v>189</v>
      </c>
      <c r="B201" s="62" t="s">
        <v>6</v>
      </c>
      <c r="C201" s="62" t="s">
        <v>231</v>
      </c>
      <c r="D201" s="38" t="s">
        <v>301</v>
      </c>
      <c r="E201" s="38">
        <v>90</v>
      </c>
      <c r="F201" s="43" t="s">
        <v>302</v>
      </c>
      <c r="G201" s="40" t="s">
        <v>9</v>
      </c>
      <c r="H201" s="40" t="s">
        <v>9</v>
      </c>
      <c r="I201" s="38" t="s">
        <v>11</v>
      </c>
      <c r="J201" s="38" t="s">
        <v>77</v>
      </c>
      <c r="K201" s="39">
        <v>800</v>
      </c>
      <c r="L201" s="42">
        <v>77</v>
      </c>
      <c r="M201" s="40" t="s">
        <v>9</v>
      </c>
      <c r="N201" s="92">
        <v>7</v>
      </c>
      <c r="O201" s="41">
        <f t="shared" si="12"/>
        <v>539</v>
      </c>
      <c r="P201" s="93">
        <f t="shared" si="13"/>
        <v>80.850000000000023</v>
      </c>
      <c r="Q201" s="19">
        <f t="shared" si="19"/>
        <v>619.85</v>
      </c>
    </row>
    <row r="202" spans="1:17" ht="31.2" x14ac:dyDescent="0.35">
      <c r="A202" s="91">
        <v>190</v>
      </c>
      <c r="B202" s="62" t="s">
        <v>6</v>
      </c>
      <c r="C202" s="62" t="s">
        <v>231</v>
      </c>
      <c r="D202" s="38" t="s">
        <v>303</v>
      </c>
      <c r="E202" s="38">
        <v>90</v>
      </c>
      <c r="F202" s="43" t="s">
        <v>304</v>
      </c>
      <c r="G202" s="40" t="s">
        <v>9</v>
      </c>
      <c r="H202" s="40" t="s">
        <v>9</v>
      </c>
      <c r="I202" s="38" t="s">
        <v>11</v>
      </c>
      <c r="J202" s="38" t="s">
        <v>77</v>
      </c>
      <c r="K202" s="39">
        <v>3000</v>
      </c>
      <c r="L202" s="42">
        <v>103</v>
      </c>
      <c r="M202" s="40" t="s">
        <v>9</v>
      </c>
      <c r="N202" s="92">
        <v>7</v>
      </c>
      <c r="O202" s="41">
        <f t="shared" si="12"/>
        <v>721</v>
      </c>
      <c r="P202" s="93">
        <f t="shared" si="13"/>
        <v>108.15000000000009</v>
      </c>
      <c r="Q202" s="19">
        <f t="shared" si="19"/>
        <v>829.15000000000009</v>
      </c>
    </row>
    <row r="203" spans="1:17" ht="16.2" x14ac:dyDescent="0.35">
      <c r="A203" s="91">
        <v>191</v>
      </c>
      <c r="B203" s="62" t="s">
        <v>6</v>
      </c>
      <c r="C203" s="62" t="s">
        <v>231</v>
      </c>
      <c r="D203" s="38" t="s">
        <v>305</v>
      </c>
      <c r="E203" s="38">
        <v>90</v>
      </c>
      <c r="F203" s="43" t="s">
        <v>306</v>
      </c>
      <c r="G203" s="40" t="s">
        <v>9</v>
      </c>
      <c r="H203" s="40" t="s">
        <v>9</v>
      </c>
      <c r="I203" s="38" t="s">
        <v>11</v>
      </c>
      <c r="J203" s="38" t="s">
        <v>77</v>
      </c>
      <c r="K203" s="39">
        <v>700</v>
      </c>
      <c r="L203" s="42">
        <v>103</v>
      </c>
      <c r="M203" s="40" t="s">
        <v>9</v>
      </c>
      <c r="N203" s="92">
        <v>7</v>
      </c>
      <c r="O203" s="41">
        <f t="shared" si="12"/>
        <v>721</v>
      </c>
      <c r="P203" s="93">
        <f t="shared" si="13"/>
        <v>108.15000000000009</v>
      </c>
      <c r="Q203" s="19">
        <f t="shared" si="19"/>
        <v>829.15000000000009</v>
      </c>
    </row>
    <row r="204" spans="1:17" ht="16.2" x14ac:dyDescent="0.35">
      <c r="A204" s="91">
        <v>192</v>
      </c>
      <c r="B204" s="62" t="s">
        <v>6</v>
      </c>
      <c r="C204" s="62" t="s">
        <v>231</v>
      </c>
      <c r="D204" s="44" t="s">
        <v>307</v>
      </c>
      <c r="E204" s="38">
        <v>90</v>
      </c>
      <c r="F204" s="43" t="s">
        <v>308</v>
      </c>
      <c r="G204" s="40" t="s">
        <v>9</v>
      </c>
      <c r="H204" s="40" t="s">
        <v>9</v>
      </c>
      <c r="I204" s="38" t="s">
        <v>11</v>
      </c>
      <c r="J204" s="38" t="s">
        <v>77</v>
      </c>
      <c r="K204" s="39">
        <v>1800</v>
      </c>
      <c r="L204" s="42">
        <v>40</v>
      </c>
      <c r="M204" s="40" t="s">
        <v>9</v>
      </c>
      <c r="N204" s="92">
        <v>7</v>
      </c>
      <c r="O204" s="41">
        <f t="shared" si="12"/>
        <v>280</v>
      </c>
      <c r="P204" s="93">
        <f t="shared" si="13"/>
        <v>42</v>
      </c>
      <c r="Q204" s="19">
        <f t="shared" si="19"/>
        <v>322</v>
      </c>
    </row>
    <row r="205" spans="1:17" ht="16.2" x14ac:dyDescent="0.35">
      <c r="A205" s="91">
        <v>193</v>
      </c>
      <c r="B205" s="62" t="s">
        <v>6</v>
      </c>
      <c r="C205" s="62" t="s">
        <v>231</v>
      </c>
      <c r="D205" s="38" t="s">
        <v>309</v>
      </c>
      <c r="E205" s="38">
        <v>90</v>
      </c>
      <c r="F205" s="43" t="s">
        <v>310</v>
      </c>
      <c r="G205" s="40" t="s">
        <v>9</v>
      </c>
      <c r="H205" s="40" t="s">
        <v>9</v>
      </c>
      <c r="I205" s="38" t="s">
        <v>11</v>
      </c>
      <c r="J205" s="38" t="s">
        <v>77</v>
      </c>
      <c r="K205" s="39">
        <v>1200</v>
      </c>
      <c r="L205" s="42">
        <v>1</v>
      </c>
      <c r="M205" s="40" t="s">
        <v>9</v>
      </c>
      <c r="N205" s="92">
        <v>7</v>
      </c>
      <c r="O205" s="41">
        <f t="shared" si="12"/>
        <v>7</v>
      </c>
      <c r="P205" s="93">
        <f t="shared" si="13"/>
        <v>1.0500000000000007</v>
      </c>
      <c r="Q205" s="19">
        <f t="shared" si="19"/>
        <v>8.0500000000000007</v>
      </c>
    </row>
    <row r="206" spans="1:17" ht="16.2" x14ac:dyDescent="0.35">
      <c r="A206" s="91">
        <v>194</v>
      </c>
      <c r="B206" s="62" t="s">
        <v>6</v>
      </c>
      <c r="C206" s="62" t="s">
        <v>231</v>
      </c>
      <c r="D206" s="38" t="s">
        <v>311</v>
      </c>
      <c r="E206" s="38">
        <v>93</v>
      </c>
      <c r="F206" s="43" t="s">
        <v>312</v>
      </c>
      <c r="G206" s="40" t="s">
        <v>9</v>
      </c>
      <c r="H206" s="40" t="s">
        <v>9</v>
      </c>
      <c r="I206" s="38" t="s">
        <v>11</v>
      </c>
      <c r="J206" s="38" t="s">
        <v>77</v>
      </c>
      <c r="K206" s="39">
        <v>400</v>
      </c>
      <c r="L206" s="42">
        <v>8</v>
      </c>
      <c r="M206" s="40" t="s">
        <v>9</v>
      </c>
      <c r="N206" s="92">
        <v>7</v>
      </c>
      <c r="O206" s="41">
        <f t="shared" si="12"/>
        <v>56</v>
      </c>
      <c r="P206" s="93">
        <f t="shared" si="13"/>
        <v>8.4000000000000057</v>
      </c>
      <c r="Q206" s="19">
        <f t="shared" si="19"/>
        <v>64.400000000000006</v>
      </c>
    </row>
    <row r="207" spans="1:17" ht="31.2" x14ac:dyDescent="0.35">
      <c r="A207" s="91">
        <v>195</v>
      </c>
      <c r="B207" s="62" t="s">
        <v>6</v>
      </c>
      <c r="C207" s="62" t="s">
        <v>231</v>
      </c>
      <c r="D207" s="38" t="s">
        <v>341</v>
      </c>
      <c r="E207" s="38">
        <v>93</v>
      </c>
      <c r="F207" s="38" t="s">
        <v>313</v>
      </c>
      <c r="G207" s="40" t="s">
        <v>9</v>
      </c>
      <c r="H207" s="40" t="s">
        <v>9</v>
      </c>
      <c r="I207" s="38" t="s">
        <v>11</v>
      </c>
      <c r="J207" s="38" t="s">
        <v>77</v>
      </c>
      <c r="K207" s="39">
        <v>1300</v>
      </c>
      <c r="L207" s="42">
        <v>1024</v>
      </c>
      <c r="M207" s="40" t="s">
        <v>9</v>
      </c>
      <c r="N207" s="92">
        <v>7</v>
      </c>
      <c r="O207" s="41">
        <f t="shared" si="12"/>
        <v>7168</v>
      </c>
      <c r="P207" s="93">
        <f t="shared" si="13"/>
        <v>1075.2000000000007</v>
      </c>
      <c r="Q207" s="19">
        <f t="shared" si="19"/>
        <v>8243.2000000000007</v>
      </c>
    </row>
    <row r="208" spans="1:17" ht="16.2" x14ac:dyDescent="0.35">
      <c r="A208" s="91">
        <v>196</v>
      </c>
      <c r="B208" s="62" t="s">
        <v>6</v>
      </c>
      <c r="C208" s="62" t="s">
        <v>231</v>
      </c>
      <c r="D208" s="38" t="s">
        <v>314</v>
      </c>
      <c r="E208" s="38">
        <v>93</v>
      </c>
      <c r="F208" s="38" t="s">
        <v>315</v>
      </c>
      <c r="G208" s="40" t="s">
        <v>9</v>
      </c>
      <c r="H208" s="40" t="s">
        <v>9</v>
      </c>
      <c r="I208" s="38" t="s">
        <v>11</v>
      </c>
      <c r="J208" s="38" t="s">
        <v>77</v>
      </c>
      <c r="K208" s="39">
        <v>1800</v>
      </c>
      <c r="L208" s="42">
        <v>285</v>
      </c>
      <c r="M208" s="40" t="s">
        <v>9</v>
      </c>
      <c r="N208" s="92">
        <v>7</v>
      </c>
      <c r="O208" s="41">
        <f t="shared" si="12"/>
        <v>1995</v>
      </c>
      <c r="P208" s="93">
        <f t="shared" si="13"/>
        <v>299.25</v>
      </c>
      <c r="Q208" s="19">
        <f t="shared" si="19"/>
        <v>2294.25</v>
      </c>
    </row>
    <row r="209" spans="1:17" ht="16.2" x14ac:dyDescent="0.35">
      <c r="A209" s="91">
        <v>197</v>
      </c>
      <c r="B209" s="62" t="s">
        <v>6</v>
      </c>
      <c r="C209" s="62" t="s">
        <v>231</v>
      </c>
      <c r="D209" s="38" t="s">
        <v>316</v>
      </c>
      <c r="E209" s="38">
        <v>97</v>
      </c>
      <c r="F209" s="38" t="s">
        <v>317</v>
      </c>
      <c r="G209" s="40" t="s">
        <v>9</v>
      </c>
      <c r="H209" s="40" t="s">
        <v>9</v>
      </c>
      <c r="I209" s="38" t="s">
        <v>88</v>
      </c>
      <c r="J209" s="38" t="s">
        <v>77</v>
      </c>
      <c r="K209" s="39">
        <v>1500</v>
      </c>
      <c r="L209" s="42">
        <v>4</v>
      </c>
      <c r="M209" s="40" t="s">
        <v>9</v>
      </c>
      <c r="N209" s="92">
        <v>5.6</v>
      </c>
      <c r="O209" s="41">
        <f t="shared" si="12"/>
        <v>22.4</v>
      </c>
      <c r="P209" s="93">
        <f t="shared" si="13"/>
        <v>3.4000000000000021</v>
      </c>
      <c r="Q209" s="19">
        <f>6.45*L209</f>
        <v>25.8</v>
      </c>
    </row>
    <row r="210" spans="1:17" ht="16.2" x14ac:dyDescent="0.35">
      <c r="A210" s="91">
        <v>198</v>
      </c>
      <c r="B210" s="62" t="s">
        <v>6</v>
      </c>
      <c r="C210" s="62" t="s">
        <v>231</v>
      </c>
      <c r="D210" s="38" t="s">
        <v>318</v>
      </c>
      <c r="E210" s="38">
        <v>97</v>
      </c>
      <c r="F210" s="38" t="s">
        <v>319</v>
      </c>
      <c r="G210" s="40" t="s">
        <v>9</v>
      </c>
      <c r="H210" s="40" t="s">
        <v>9</v>
      </c>
      <c r="I210" s="38" t="s">
        <v>88</v>
      </c>
      <c r="J210" s="38" t="s">
        <v>77</v>
      </c>
      <c r="K210" s="39">
        <v>1300</v>
      </c>
      <c r="L210" s="42">
        <v>8</v>
      </c>
      <c r="M210" s="40" t="s">
        <v>9</v>
      </c>
      <c r="N210" s="92">
        <v>5.6</v>
      </c>
      <c r="O210" s="41">
        <f t="shared" si="12"/>
        <v>44.8</v>
      </c>
      <c r="P210" s="93">
        <f t="shared" si="13"/>
        <v>6.8000000000000043</v>
      </c>
      <c r="Q210" s="19">
        <f>6.45*L210</f>
        <v>51.6</v>
      </c>
    </row>
    <row r="211" spans="1:17" ht="16.2" x14ac:dyDescent="0.35">
      <c r="A211" s="91">
        <v>199</v>
      </c>
      <c r="B211" s="62" t="s">
        <v>6</v>
      </c>
      <c r="C211" s="62" t="s">
        <v>231</v>
      </c>
      <c r="D211" s="38" t="s">
        <v>341</v>
      </c>
      <c r="E211" s="38">
        <v>96</v>
      </c>
      <c r="F211" s="38" t="s">
        <v>320</v>
      </c>
      <c r="G211" s="40" t="s">
        <v>9</v>
      </c>
      <c r="H211" s="40" t="s">
        <v>9</v>
      </c>
      <c r="I211" s="38" t="s">
        <v>11</v>
      </c>
      <c r="J211" s="38" t="s">
        <v>77</v>
      </c>
      <c r="K211" s="39">
        <v>3343</v>
      </c>
      <c r="L211" s="42">
        <v>179</v>
      </c>
      <c r="M211" s="40" t="s">
        <v>9</v>
      </c>
      <c r="N211" s="92">
        <v>7</v>
      </c>
      <c r="O211" s="41">
        <f t="shared" si="12"/>
        <v>1253</v>
      </c>
      <c r="P211" s="93">
        <f t="shared" si="13"/>
        <v>187.95000000000005</v>
      </c>
      <c r="Q211" s="19">
        <f>8.05*L211</f>
        <v>1440.95</v>
      </c>
    </row>
    <row r="212" spans="1:17" ht="16.2" x14ac:dyDescent="0.35">
      <c r="A212" s="91">
        <v>200</v>
      </c>
      <c r="B212" s="62" t="s">
        <v>6</v>
      </c>
      <c r="C212" s="62" t="s">
        <v>231</v>
      </c>
      <c r="D212" s="65" t="s">
        <v>321</v>
      </c>
      <c r="E212" s="62">
        <v>96</v>
      </c>
      <c r="F212" s="62" t="s">
        <v>322</v>
      </c>
      <c r="G212" s="40" t="s">
        <v>9</v>
      </c>
      <c r="H212" s="40" t="s">
        <v>9</v>
      </c>
      <c r="I212" s="38" t="s">
        <v>88</v>
      </c>
      <c r="J212" s="38" t="s">
        <v>77</v>
      </c>
      <c r="K212" s="25">
        <v>1300</v>
      </c>
      <c r="L212" s="42">
        <v>118</v>
      </c>
      <c r="M212" s="40" t="s">
        <v>9</v>
      </c>
      <c r="N212" s="92">
        <v>5.6</v>
      </c>
      <c r="O212" s="41">
        <f t="shared" si="12"/>
        <v>660.8</v>
      </c>
      <c r="P212" s="93">
        <f t="shared" si="13"/>
        <v>100.30000000000007</v>
      </c>
      <c r="Q212" s="19">
        <f>6.45*L212</f>
        <v>761.1</v>
      </c>
    </row>
    <row r="213" spans="1:17" ht="16.2" x14ac:dyDescent="0.35">
      <c r="A213" s="91">
        <v>201</v>
      </c>
      <c r="B213" s="62" t="s">
        <v>6</v>
      </c>
      <c r="C213" s="62" t="s">
        <v>231</v>
      </c>
      <c r="D213" s="62" t="s">
        <v>323</v>
      </c>
      <c r="E213" s="62">
        <v>96</v>
      </c>
      <c r="F213" s="62" t="s">
        <v>324</v>
      </c>
      <c r="G213" s="40" t="s">
        <v>9</v>
      </c>
      <c r="H213" s="40" t="s">
        <v>9</v>
      </c>
      <c r="I213" s="43" t="s">
        <v>31</v>
      </c>
      <c r="J213" s="38" t="s">
        <v>77</v>
      </c>
      <c r="K213" s="25">
        <v>1500</v>
      </c>
      <c r="L213" s="42">
        <v>76</v>
      </c>
      <c r="M213" s="40" t="s">
        <v>9</v>
      </c>
      <c r="N213" s="92">
        <v>5.6</v>
      </c>
      <c r="O213" s="41">
        <f t="shared" si="12"/>
        <v>425.59999999999997</v>
      </c>
      <c r="P213" s="93">
        <f t="shared" si="13"/>
        <v>64.600000000000023</v>
      </c>
      <c r="Q213" s="19">
        <f>6.45*L213</f>
        <v>490.2</v>
      </c>
    </row>
    <row r="214" spans="1:17" ht="31.2" x14ac:dyDescent="0.35">
      <c r="A214" s="91">
        <v>202</v>
      </c>
      <c r="B214" s="62" t="s">
        <v>6</v>
      </c>
      <c r="C214" s="62" t="s">
        <v>231</v>
      </c>
      <c r="D214" s="65" t="s">
        <v>342</v>
      </c>
      <c r="E214" s="66">
        <v>44</v>
      </c>
      <c r="F214" s="66" t="s">
        <v>325</v>
      </c>
      <c r="G214" s="40" t="s">
        <v>9</v>
      </c>
      <c r="H214" s="40" t="s">
        <v>9</v>
      </c>
      <c r="I214" s="38" t="s">
        <v>88</v>
      </c>
      <c r="J214" s="66" t="s">
        <v>77</v>
      </c>
      <c r="K214" s="30">
        <v>333785</v>
      </c>
      <c r="L214" s="31">
        <v>25</v>
      </c>
      <c r="M214" s="40" t="s">
        <v>9</v>
      </c>
      <c r="N214" s="92">
        <v>5.6</v>
      </c>
      <c r="O214" s="41">
        <f t="shared" si="12"/>
        <v>140</v>
      </c>
      <c r="P214" s="93">
        <f t="shared" si="13"/>
        <v>21.25</v>
      </c>
      <c r="Q214" s="19">
        <f t="shared" ref="Q214:Q217" si="20">6.45*L214</f>
        <v>161.25</v>
      </c>
    </row>
    <row r="215" spans="1:17" ht="31.2" x14ac:dyDescent="0.35">
      <c r="A215" s="91">
        <v>203</v>
      </c>
      <c r="B215" s="62" t="s">
        <v>6</v>
      </c>
      <c r="C215" s="62" t="s">
        <v>231</v>
      </c>
      <c r="D215" s="65" t="s">
        <v>342</v>
      </c>
      <c r="E215" s="66">
        <v>44</v>
      </c>
      <c r="F215" s="66" t="s">
        <v>325</v>
      </c>
      <c r="G215" s="40" t="s">
        <v>9</v>
      </c>
      <c r="H215" s="40" t="s">
        <v>9</v>
      </c>
      <c r="I215" s="38" t="s">
        <v>88</v>
      </c>
      <c r="J215" s="66" t="s">
        <v>77</v>
      </c>
      <c r="K215" s="30">
        <v>333785</v>
      </c>
      <c r="L215" s="31">
        <v>88</v>
      </c>
      <c r="M215" s="40" t="s">
        <v>9</v>
      </c>
      <c r="N215" s="92">
        <v>5.6</v>
      </c>
      <c r="O215" s="41">
        <f t="shared" si="12"/>
        <v>492.79999999999995</v>
      </c>
      <c r="P215" s="93">
        <f t="shared" si="13"/>
        <v>74.800000000000068</v>
      </c>
      <c r="Q215" s="19">
        <f t="shared" si="20"/>
        <v>567.6</v>
      </c>
    </row>
    <row r="216" spans="1:17" ht="16.2" x14ac:dyDescent="0.35">
      <c r="A216" s="91">
        <v>204</v>
      </c>
      <c r="B216" s="62" t="s">
        <v>6</v>
      </c>
      <c r="C216" s="62" t="s">
        <v>231</v>
      </c>
      <c r="D216" s="65" t="s">
        <v>342</v>
      </c>
      <c r="E216" s="66">
        <v>44</v>
      </c>
      <c r="F216" s="45" t="s">
        <v>326</v>
      </c>
      <c r="G216" s="40" t="s">
        <v>9</v>
      </c>
      <c r="H216" s="40" t="s">
        <v>9</v>
      </c>
      <c r="I216" s="38" t="s">
        <v>88</v>
      </c>
      <c r="J216" s="66" t="s">
        <v>77</v>
      </c>
      <c r="K216" s="30">
        <v>24000</v>
      </c>
      <c r="L216" s="31">
        <v>88</v>
      </c>
      <c r="M216" s="40" t="s">
        <v>9</v>
      </c>
      <c r="N216" s="92">
        <v>5.6</v>
      </c>
      <c r="O216" s="41">
        <f t="shared" ref="O216:O217" si="21">N216*L216</f>
        <v>492.79999999999995</v>
      </c>
      <c r="P216" s="93">
        <f t="shared" si="13"/>
        <v>74.800000000000068</v>
      </c>
      <c r="Q216" s="19">
        <f t="shared" si="20"/>
        <v>567.6</v>
      </c>
    </row>
    <row r="217" spans="1:17" ht="16.8" thickBot="1" x14ac:dyDescent="0.4">
      <c r="A217" s="91">
        <v>205</v>
      </c>
      <c r="B217" s="94" t="s">
        <v>6</v>
      </c>
      <c r="C217" s="94" t="s">
        <v>231</v>
      </c>
      <c r="D217" s="95" t="s">
        <v>342</v>
      </c>
      <c r="E217" s="46">
        <v>48</v>
      </c>
      <c r="F217" s="46">
        <v>854</v>
      </c>
      <c r="G217" s="47" t="s">
        <v>9</v>
      </c>
      <c r="H217" s="47" t="s">
        <v>9</v>
      </c>
      <c r="I217" s="96" t="s">
        <v>88</v>
      </c>
      <c r="J217" s="46" t="s">
        <v>77</v>
      </c>
      <c r="K217" s="97">
        <v>273800</v>
      </c>
      <c r="L217" s="98">
        <v>88</v>
      </c>
      <c r="M217" s="47" t="s">
        <v>9</v>
      </c>
      <c r="N217" s="99">
        <v>5.6</v>
      </c>
      <c r="O217" s="100">
        <f t="shared" si="21"/>
        <v>492.79999999999995</v>
      </c>
      <c r="P217" s="101">
        <f t="shared" ref="P217" si="22">Q217-O217</f>
        <v>74.800000000000068</v>
      </c>
      <c r="Q217" s="102">
        <f t="shared" si="20"/>
        <v>567.6</v>
      </c>
    </row>
    <row r="218" spans="1:17" ht="16.8" thickBot="1" x14ac:dyDescent="0.4">
      <c r="A218" s="106" t="s">
        <v>327</v>
      </c>
      <c r="B218" s="107"/>
      <c r="C218" s="107"/>
      <c r="D218" s="107"/>
      <c r="E218" s="107"/>
      <c r="F218" s="107"/>
      <c r="G218" s="107"/>
      <c r="H218" s="107"/>
      <c r="I218" s="107"/>
      <c r="J218" s="107"/>
      <c r="K218" s="108"/>
      <c r="L218" s="58">
        <v>51165</v>
      </c>
      <c r="M218" s="60" t="s">
        <v>328</v>
      </c>
      <c r="N218" s="49"/>
      <c r="O218" s="49"/>
      <c r="P218" s="49"/>
      <c r="Q218" s="59">
        <f>SUM(Q7:Q217)</f>
        <v>647085.34999999986</v>
      </c>
    </row>
    <row r="219" spans="1:17" ht="25.5" customHeight="1" x14ac:dyDescent="0.35">
      <c r="A219" s="103" t="s">
        <v>343</v>
      </c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</row>
    <row r="220" spans="1:17" ht="25.5" customHeight="1" x14ac:dyDescent="0.35">
      <c r="A220" s="104"/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</row>
  </sheetData>
  <mergeCells count="54">
    <mergeCell ref="A4:Q4"/>
    <mergeCell ref="A51:A52"/>
    <mergeCell ref="B51:B52"/>
    <mergeCell ref="C51:C52"/>
    <mergeCell ref="D51:D52"/>
    <mergeCell ref="E51:E52"/>
    <mergeCell ref="F51:F52"/>
    <mergeCell ref="H51:H52"/>
    <mergeCell ref="J51:J52"/>
    <mergeCell ref="G53:G54"/>
    <mergeCell ref="H53:H54"/>
    <mergeCell ref="I53:I54"/>
    <mergeCell ref="A58:A59"/>
    <mergeCell ref="B58:B59"/>
    <mergeCell ref="C58:C59"/>
    <mergeCell ref="D58:D59"/>
    <mergeCell ref="E58:E59"/>
    <mergeCell ref="F58:F59"/>
    <mergeCell ref="H58:H59"/>
    <mergeCell ref="A53:A54"/>
    <mergeCell ref="B53:B54"/>
    <mergeCell ref="C53:C54"/>
    <mergeCell ref="D53:D54"/>
    <mergeCell ref="E53:E54"/>
    <mergeCell ref="F53:F54"/>
    <mergeCell ref="J68:J69"/>
    <mergeCell ref="K68:K69"/>
    <mergeCell ref="L68:L69"/>
    <mergeCell ref="A68:A69"/>
    <mergeCell ref="B68:B69"/>
    <mergeCell ref="C68:C69"/>
    <mergeCell ref="D68:D69"/>
    <mergeCell ref="E68:E69"/>
    <mergeCell ref="F68:F69"/>
    <mergeCell ref="F145:F146"/>
    <mergeCell ref="H145:H146"/>
    <mergeCell ref="G68:G69"/>
    <mergeCell ref="H68:H69"/>
    <mergeCell ref="I68:I69"/>
    <mergeCell ref="A219:Q220"/>
    <mergeCell ref="H149:H150"/>
    <mergeCell ref="A218:K218"/>
    <mergeCell ref="A2:Q3"/>
    <mergeCell ref="A149:A150"/>
    <mergeCell ref="B149:B150"/>
    <mergeCell ref="C149:C150"/>
    <mergeCell ref="D149:D150"/>
    <mergeCell ref="E149:E150"/>
    <mergeCell ref="F149:F150"/>
    <mergeCell ref="A145:A146"/>
    <mergeCell ref="B145:B146"/>
    <mergeCell ref="C145:C146"/>
    <mergeCell ref="D145:D146"/>
    <mergeCell ref="E145:E146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Andreea</cp:lastModifiedBy>
  <cp:lastPrinted>2020-10-29T08:52:10Z</cp:lastPrinted>
  <dcterms:created xsi:type="dcterms:W3CDTF">2020-10-23T07:59:25Z</dcterms:created>
  <dcterms:modified xsi:type="dcterms:W3CDTF">2020-11-10T09:12:18Z</dcterms:modified>
</cp:coreProperties>
</file>