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rena\public\Monica\30 iunie 2020\"/>
    </mc:Choice>
  </mc:AlternateContent>
  <bookViews>
    <workbookView xWindow="0" yWindow="0" windowWidth="28800" windowHeight="14025"/>
  </bookViews>
  <sheets>
    <sheet name="CENTRALIZATOR" sheetId="9" r:id="rId1"/>
    <sheet name="sumar" sheetId="3" r:id="rId2"/>
    <sheet name="Podari" sheetId="6" r:id="rId3"/>
    <sheet name="MaluMare" sheetId="7" r:id="rId4"/>
    <sheet name="Cârcea" sheetId="8" r:id="rId5"/>
  </sheets>
  <definedNames>
    <definedName name="_xlnm._FilterDatabase" localSheetId="4" hidden="1">Cârcea!$A$2:$P$76</definedName>
    <definedName name="_xlnm._FilterDatabase" localSheetId="3" hidden="1">MaluMare!$A$2:$P$307</definedName>
    <definedName name="_xlnm._FilterDatabase" localSheetId="2" hidden="1">Podari!$A$2:$V$182</definedName>
    <definedName name="_xlnm.Print_Area" localSheetId="4">Cârcea!$A$1:$P$76</definedName>
    <definedName name="_xlnm.Print_Area" localSheetId="3">MaluMare!$A$1:$P$307</definedName>
    <definedName name="_xlnm.Print_Area" localSheetId="2">Podari!$A$1:$P$182</definedName>
    <definedName name="_xlnm.Print_Titles" localSheetId="4">Cârcea!$1:$3</definedName>
    <definedName name="_xlnm.Print_Titles" localSheetId="3">MaluMare!$1:$3</definedName>
    <definedName name="_xlnm.Print_Titles" localSheetId="2">Podari!$1:$3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59" i="9" l="1"/>
  <c r="M559" i="9"/>
  <c r="B5" i="3" l="1"/>
  <c r="R57" i="8" l="1"/>
  <c r="R56" i="8"/>
  <c r="R55" i="8"/>
  <c r="R54" i="8"/>
  <c r="R53" i="8"/>
  <c r="R52" i="8"/>
  <c r="R51" i="8"/>
  <c r="R50" i="8"/>
  <c r="R49" i="8"/>
  <c r="R48" i="8"/>
  <c r="R47" i="8"/>
  <c r="R46" i="8"/>
  <c r="R45" i="8"/>
  <c r="R44" i="8"/>
  <c r="R43" i="8"/>
  <c r="R42" i="8"/>
  <c r="R41" i="8"/>
  <c r="R40" i="8"/>
  <c r="R39" i="8"/>
  <c r="R38" i="8"/>
  <c r="R37" i="8"/>
  <c r="R36" i="8"/>
  <c r="R35" i="8"/>
  <c r="R34" i="8"/>
  <c r="R33" i="8"/>
  <c r="R32" i="8"/>
  <c r="R31" i="8"/>
  <c r="R30" i="8"/>
  <c r="R29" i="8"/>
  <c r="R28" i="8"/>
  <c r="R27" i="8"/>
  <c r="R26" i="8"/>
  <c r="R25" i="8"/>
  <c r="R24" i="8"/>
  <c r="R23" i="8"/>
  <c r="R22" i="8"/>
  <c r="R21" i="8"/>
  <c r="R20" i="8"/>
  <c r="R19" i="8"/>
  <c r="R18" i="8"/>
  <c r="R17" i="8"/>
  <c r="R16" i="8"/>
  <c r="R15" i="8"/>
  <c r="R14" i="8"/>
  <c r="R13" i="8"/>
  <c r="R12" i="8"/>
  <c r="R11" i="8"/>
  <c r="R10" i="8"/>
  <c r="R9" i="8"/>
  <c r="R8" i="8"/>
  <c r="R7" i="8"/>
  <c r="R6" i="8"/>
  <c r="R5" i="8"/>
  <c r="R4" i="8"/>
  <c r="Q75" i="8"/>
  <c r="Q74" i="8"/>
  <c r="Q73" i="8"/>
  <c r="Q72" i="8"/>
  <c r="Q71" i="8"/>
  <c r="Q70" i="8"/>
  <c r="Q69" i="8"/>
  <c r="Q68" i="8"/>
  <c r="Q67" i="8"/>
  <c r="Q66" i="8"/>
  <c r="Q65" i="8"/>
  <c r="Q64" i="8"/>
  <c r="Q63" i="8"/>
  <c r="Q62" i="8"/>
  <c r="Q61" i="8"/>
  <c r="Q60" i="8"/>
  <c r="Q59" i="8"/>
  <c r="Q58" i="8"/>
  <c r="Q7" i="8"/>
  <c r="O3" i="8"/>
  <c r="P3" i="8" s="1"/>
  <c r="O4" i="8"/>
  <c r="P4" i="8" s="1"/>
  <c r="Q4" i="8" s="1"/>
  <c r="O5" i="8"/>
  <c r="P5" i="8" s="1"/>
  <c r="Q5" i="8" s="1"/>
  <c r="O6" i="8"/>
  <c r="P6" i="8" s="1"/>
  <c r="Q6" i="8" s="1"/>
  <c r="O7" i="8"/>
  <c r="P7" i="8" s="1"/>
  <c r="O8" i="8"/>
  <c r="P8" i="8" s="1"/>
  <c r="Q8" i="8" s="1"/>
  <c r="O9" i="8"/>
  <c r="P9" i="8" s="1"/>
  <c r="Q9" i="8" s="1"/>
  <c r="O10" i="8"/>
  <c r="P10" i="8" s="1"/>
  <c r="Q10" i="8" s="1"/>
  <c r="O11" i="8"/>
  <c r="P11" i="8" s="1"/>
  <c r="Q11" i="8" s="1"/>
  <c r="O12" i="8"/>
  <c r="P12" i="8" s="1"/>
  <c r="Q12" i="8" s="1"/>
  <c r="O13" i="8"/>
  <c r="P13" i="8" s="1"/>
  <c r="Q13" i="8" s="1"/>
  <c r="O14" i="8"/>
  <c r="P14" i="8" s="1"/>
  <c r="Q14" i="8" s="1"/>
  <c r="O15" i="8"/>
  <c r="P15" i="8" s="1"/>
  <c r="Q15" i="8" s="1"/>
  <c r="O16" i="8"/>
  <c r="P16" i="8" s="1"/>
  <c r="Q16" i="8" s="1"/>
  <c r="O17" i="8"/>
  <c r="P17" i="8" s="1"/>
  <c r="Q17" i="8" s="1"/>
  <c r="O18" i="8"/>
  <c r="P18" i="8" s="1"/>
  <c r="Q18" i="8" s="1"/>
  <c r="O19" i="8"/>
  <c r="P19" i="8" s="1"/>
  <c r="Q19" i="8" s="1"/>
  <c r="O20" i="8"/>
  <c r="P20" i="8" s="1"/>
  <c r="Q20" i="8" s="1"/>
  <c r="O21" i="8"/>
  <c r="P21" i="8" s="1"/>
  <c r="Q21" i="8" s="1"/>
  <c r="O22" i="8"/>
  <c r="P22" i="8" s="1"/>
  <c r="Q22" i="8" s="1"/>
  <c r="O23" i="8"/>
  <c r="P23" i="8" s="1"/>
  <c r="Q23" i="8" s="1"/>
  <c r="O24" i="8"/>
  <c r="P24" i="8" s="1"/>
  <c r="Q24" i="8" s="1"/>
  <c r="O25" i="8"/>
  <c r="P25" i="8" s="1"/>
  <c r="Q25" i="8" s="1"/>
  <c r="O26" i="8"/>
  <c r="P26" i="8" s="1"/>
  <c r="Q26" i="8" s="1"/>
  <c r="O27" i="8"/>
  <c r="P27" i="8" s="1"/>
  <c r="Q27" i="8" s="1"/>
  <c r="O28" i="8"/>
  <c r="P28" i="8" s="1"/>
  <c r="Q28" i="8" s="1"/>
  <c r="O29" i="8"/>
  <c r="P29" i="8" s="1"/>
  <c r="Q29" i="8" s="1"/>
  <c r="O30" i="8"/>
  <c r="P30" i="8" s="1"/>
  <c r="Q30" i="8" s="1"/>
  <c r="O31" i="8"/>
  <c r="P31" i="8" s="1"/>
  <c r="Q31" i="8" s="1"/>
  <c r="O32" i="8"/>
  <c r="P32" i="8" s="1"/>
  <c r="Q32" i="8" s="1"/>
  <c r="O33" i="8"/>
  <c r="P33" i="8" s="1"/>
  <c r="Q33" i="8" s="1"/>
  <c r="O34" i="8"/>
  <c r="P34" i="8" s="1"/>
  <c r="Q34" i="8" s="1"/>
  <c r="O35" i="8"/>
  <c r="P35" i="8" s="1"/>
  <c r="Q35" i="8" s="1"/>
  <c r="O36" i="8"/>
  <c r="P36" i="8" s="1"/>
  <c r="Q36" i="8" s="1"/>
  <c r="O37" i="8"/>
  <c r="P37" i="8" s="1"/>
  <c r="Q37" i="8" s="1"/>
  <c r="O38" i="8"/>
  <c r="P38" i="8" s="1"/>
  <c r="Q38" i="8" s="1"/>
  <c r="O39" i="8"/>
  <c r="P39" i="8"/>
  <c r="Q39" i="8" s="1"/>
  <c r="O40" i="8"/>
  <c r="P40" i="8" s="1"/>
  <c r="Q40" i="8" s="1"/>
  <c r="O41" i="8"/>
  <c r="P41" i="8" s="1"/>
  <c r="Q41" i="8" s="1"/>
  <c r="O42" i="8"/>
  <c r="P42" i="8" s="1"/>
  <c r="Q42" i="8" s="1"/>
  <c r="O43" i="8"/>
  <c r="P43" i="8" s="1"/>
  <c r="Q43" i="8" s="1"/>
  <c r="O44" i="8"/>
  <c r="P44" i="8" s="1"/>
  <c r="Q44" i="8" s="1"/>
  <c r="O45" i="8"/>
  <c r="P45" i="8" s="1"/>
  <c r="Q45" i="8" s="1"/>
  <c r="O46" i="8"/>
  <c r="P46" i="8" s="1"/>
  <c r="Q46" i="8" s="1"/>
  <c r="O47" i="8"/>
  <c r="P47" i="8" s="1"/>
  <c r="Q47" i="8" s="1"/>
  <c r="O48" i="8"/>
  <c r="P48" i="8" s="1"/>
  <c r="Q48" i="8" s="1"/>
  <c r="O49" i="8"/>
  <c r="P49" i="8" s="1"/>
  <c r="Q49" i="8" s="1"/>
  <c r="O50" i="8"/>
  <c r="P50" i="8" s="1"/>
  <c r="Q50" i="8" s="1"/>
  <c r="O51" i="8"/>
  <c r="P51" i="8" s="1"/>
  <c r="Q51" i="8" s="1"/>
  <c r="O52" i="8"/>
  <c r="P52" i="8" s="1"/>
  <c r="Q52" i="8" s="1"/>
  <c r="O53" i="8"/>
  <c r="P53" i="8" s="1"/>
  <c r="Q53" i="8" s="1"/>
  <c r="O54" i="8"/>
  <c r="P54" i="8" s="1"/>
  <c r="Q54" i="8" s="1"/>
  <c r="O55" i="8"/>
  <c r="P55" i="8" s="1"/>
  <c r="Q55" i="8" s="1"/>
  <c r="O56" i="8"/>
  <c r="P56" i="8" s="1"/>
  <c r="Q56" i="8" s="1"/>
  <c r="O57" i="8"/>
  <c r="P57" i="8" s="1"/>
  <c r="Q57" i="8" s="1"/>
  <c r="P58" i="8"/>
  <c r="R58" i="8" s="1"/>
  <c r="P59" i="8"/>
  <c r="R59" i="8" s="1"/>
  <c r="P60" i="8"/>
  <c r="R60" i="8" s="1"/>
  <c r="P61" i="8"/>
  <c r="R61" i="8" s="1"/>
  <c r="P62" i="8"/>
  <c r="R62" i="8" s="1"/>
  <c r="P63" i="8"/>
  <c r="R63" i="8" s="1"/>
  <c r="P64" i="8"/>
  <c r="R64" i="8" s="1"/>
  <c r="P65" i="8"/>
  <c r="R65" i="8" s="1"/>
  <c r="P66" i="8"/>
  <c r="R66" i="8" s="1"/>
  <c r="P67" i="8"/>
  <c r="R67" i="8" s="1"/>
  <c r="P68" i="8"/>
  <c r="R68" i="8" s="1"/>
  <c r="P69" i="8"/>
  <c r="R69" i="8" s="1"/>
  <c r="P70" i="8"/>
  <c r="R70" i="8" s="1"/>
  <c r="P71" i="8"/>
  <c r="R71" i="8" s="1"/>
  <c r="P72" i="8"/>
  <c r="R72" i="8" s="1"/>
  <c r="P73" i="8"/>
  <c r="R73" i="8" s="1"/>
  <c r="P74" i="8"/>
  <c r="R74" i="8" s="1"/>
  <c r="P75" i="8"/>
  <c r="R75" i="8" s="1"/>
  <c r="L76" i="8"/>
  <c r="R76" i="8" l="1"/>
  <c r="D8" i="3" s="1"/>
  <c r="Q76" i="8"/>
  <c r="H8" i="3" s="1"/>
  <c r="P76" i="8"/>
  <c r="X306" i="7"/>
  <c r="W306" i="7"/>
  <c r="X305" i="7"/>
  <c r="W305" i="7"/>
  <c r="X304" i="7"/>
  <c r="W304" i="7"/>
  <c r="X303" i="7"/>
  <c r="W303" i="7"/>
  <c r="X302" i="7"/>
  <c r="W302" i="7"/>
  <c r="X301" i="7"/>
  <c r="W301" i="7"/>
  <c r="X300" i="7"/>
  <c r="W300" i="7"/>
  <c r="X299" i="7"/>
  <c r="W299" i="7"/>
  <c r="X298" i="7"/>
  <c r="W298" i="7"/>
  <c r="X297" i="7"/>
  <c r="W297" i="7"/>
  <c r="X296" i="7"/>
  <c r="W296" i="7"/>
  <c r="X295" i="7"/>
  <c r="W295" i="7"/>
  <c r="X294" i="7"/>
  <c r="W294" i="7"/>
  <c r="X293" i="7"/>
  <c r="W293" i="7"/>
  <c r="X292" i="7"/>
  <c r="W292" i="7"/>
  <c r="X291" i="7"/>
  <c r="W291" i="7"/>
  <c r="X290" i="7"/>
  <c r="W290" i="7"/>
  <c r="X289" i="7"/>
  <c r="W289" i="7"/>
  <c r="X288" i="7"/>
  <c r="W288" i="7"/>
  <c r="X287" i="7"/>
  <c r="W287" i="7"/>
  <c r="X286" i="7"/>
  <c r="W286" i="7"/>
  <c r="X285" i="7"/>
  <c r="W285" i="7"/>
  <c r="X284" i="7"/>
  <c r="W284" i="7"/>
  <c r="X283" i="7"/>
  <c r="W283" i="7"/>
  <c r="X282" i="7"/>
  <c r="W282" i="7"/>
  <c r="X281" i="7"/>
  <c r="W281" i="7"/>
  <c r="X280" i="7"/>
  <c r="W280" i="7"/>
  <c r="X279" i="7"/>
  <c r="W279" i="7"/>
  <c r="X278" i="7"/>
  <c r="W278" i="7"/>
  <c r="X277" i="7"/>
  <c r="W277" i="7"/>
  <c r="X276" i="7"/>
  <c r="W276" i="7"/>
  <c r="X275" i="7"/>
  <c r="W275" i="7"/>
  <c r="X274" i="7"/>
  <c r="W274" i="7"/>
  <c r="X273" i="7"/>
  <c r="W273" i="7"/>
  <c r="X272" i="7"/>
  <c r="W272" i="7"/>
  <c r="X271" i="7"/>
  <c r="W271" i="7"/>
  <c r="X270" i="7"/>
  <c r="W270" i="7"/>
  <c r="X269" i="7"/>
  <c r="W269" i="7"/>
  <c r="X268" i="7"/>
  <c r="W268" i="7"/>
  <c r="X267" i="7"/>
  <c r="W267" i="7"/>
  <c r="X266" i="7"/>
  <c r="W266" i="7"/>
  <c r="X265" i="7"/>
  <c r="W265" i="7"/>
  <c r="X264" i="7"/>
  <c r="W264" i="7"/>
  <c r="X263" i="7"/>
  <c r="W263" i="7"/>
  <c r="X262" i="7"/>
  <c r="W262" i="7"/>
  <c r="X261" i="7"/>
  <c r="W261" i="7"/>
  <c r="X260" i="7"/>
  <c r="W260" i="7"/>
  <c r="X259" i="7"/>
  <c r="W259" i="7"/>
  <c r="X258" i="7"/>
  <c r="W258" i="7"/>
  <c r="X257" i="7"/>
  <c r="W257" i="7"/>
  <c r="X256" i="7"/>
  <c r="W256" i="7"/>
  <c r="X255" i="7"/>
  <c r="W255" i="7"/>
  <c r="X254" i="7"/>
  <c r="W254" i="7"/>
  <c r="X253" i="7"/>
  <c r="W253" i="7"/>
  <c r="X252" i="7"/>
  <c r="W252" i="7"/>
  <c r="X251" i="7"/>
  <c r="W251" i="7"/>
  <c r="X250" i="7"/>
  <c r="W250" i="7"/>
  <c r="X249" i="7"/>
  <c r="W249" i="7"/>
  <c r="X248" i="7"/>
  <c r="W248" i="7"/>
  <c r="X247" i="7"/>
  <c r="W247" i="7"/>
  <c r="X246" i="7"/>
  <c r="W246" i="7"/>
  <c r="X245" i="7"/>
  <c r="W245" i="7"/>
  <c r="X244" i="7"/>
  <c r="W244" i="7"/>
  <c r="X243" i="7"/>
  <c r="W243" i="7"/>
  <c r="X242" i="7"/>
  <c r="W242" i="7"/>
  <c r="X241" i="7"/>
  <c r="W241" i="7"/>
  <c r="X240" i="7"/>
  <c r="W240" i="7"/>
  <c r="X239" i="7"/>
  <c r="W239" i="7"/>
  <c r="X238" i="7"/>
  <c r="W238" i="7"/>
  <c r="X237" i="7"/>
  <c r="W237" i="7"/>
  <c r="X236" i="7"/>
  <c r="W236" i="7"/>
  <c r="X235" i="7"/>
  <c r="W235" i="7"/>
  <c r="X234" i="7"/>
  <c r="W234" i="7"/>
  <c r="X233" i="7"/>
  <c r="W233" i="7"/>
  <c r="X232" i="7"/>
  <c r="W232" i="7"/>
  <c r="X231" i="7"/>
  <c r="W231" i="7"/>
  <c r="X230" i="7"/>
  <c r="W230" i="7"/>
  <c r="X229" i="7"/>
  <c r="W229" i="7"/>
  <c r="X228" i="7"/>
  <c r="W228" i="7"/>
  <c r="X227" i="7"/>
  <c r="W227" i="7"/>
  <c r="X226" i="7"/>
  <c r="W226" i="7"/>
  <c r="X225" i="7"/>
  <c r="W225" i="7"/>
  <c r="X224" i="7"/>
  <c r="W224" i="7"/>
  <c r="X223" i="7"/>
  <c r="W223" i="7"/>
  <c r="X222" i="7"/>
  <c r="W222" i="7"/>
  <c r="X221" i="7"/>
  <c r="W221" i="7"/>
  <c r="X220" i="7"/>
  <c r="W220" i="7"/>
  <c r="X219" i="7"/>
  <c r="W219" i="7"/>
  <c r="X218" i="7"/>
  <c r="W218" i="7"/>
  <c r="X217" i="7"/>
  <c r="W217" i="7"/>
  <c r="X216" i="7"/>
  <c r="W216" i="7"/>
  <c r="X215" i="7"/>
  <c r="W215" i="7"/>
  <c r="X214" i="7"/>
  <c r="W214" i="7"/>
  <c r="W213" i="7"/>
  <c r="V213" i="7"/>
  <c r="W212" i="7"/>
  <c r="V212" i="7"/>
  <c r="W211" i="7"/>
  <c r="V211" i="7"/>
  <c r="W210" i="7"/>
  <c r="V210" i="7"/>
  <c r="W209" i="7"/>
  <c r="V209" i="7"/>
  <c r="W208" i="7"/>
  <c r="V208" i="7"/>
  <c r="W207" i="7"/>
  <c r="V207" i="7"/>
  <c r="W206" i="7"/>
  <c r="V206" i="7"/>
  <c r="W205" i="7"/>
  <c r="V205" i="7"/>
  <c r="W204" i="7"/>
  <c r="V204" i="7"/>
  <c r="W203" i="7"/>
  <c r="V203" i="7"/>
  <c r="W202" i="7"/>
  <c r="V202" i="7"/>
  <c r="W201" i="7"/>
  <c r="V201" i="7"/>
  <c r="W200" i="7"/>
  <c r="V200" i="7"/>
  <c r="W199" i="7"/>
  <c r="V199" i="7"/>
  <c r="W198" i="7"/>
  <c r="V198" i="7"/>
  <c r="W197" i="7"/>
  <c r="V197" i="7"/>
  <c r="W196" i="7"/>
  <c r="V196" i="7"/>
  <c r="W195" i="7"/>
  <c r="V195" i="7"/>
  <c r="W194" i="7"/>
  <c r="V194" i="7"/>
  <c r="X193" i="7"/>
  <c r="W193" i="7"/>
  <c r="W192" i="7"/>
  <c r="V192" i="7"/>
  <c r="W191" i="7"/>
  <c r="V191" i="7"/>
  <c r="X190" i="7"/>
  <c r="W190" i="7"/>
  <c r="X189" i="7"/>
  <c r="W189" i="7"/>
  <c r="X188" i="7"/>
  <c r="W188" i="7"/>
  <c r="X187" i="7"/>
  <c r="W187" i="7"/>
  <c r="X186" i="7"/>
  <c r="W186" i="7"/>
  <c r="X185" i="7"/>
  <c r="W185" i="7"/>
  <c r="X184" i="7"/>
  <c r="W184" i="7"/>
  <c r="X183" i="7"/>
  <c r="W183" i="7"/>
  <c r="X182" i="7"/>
  <c r="W182" i="7"/>
  <c r="X181" i="7"/>
  <c r="W181" i="7"/>
  <c r="X180" i="7"/>
  <c r="W180" i="7"/>
  <c r="X179" i="7"/>
  <c r="W179" i="7"/>
  <c r="X178" i="7"/>
  <c r="W178" i="7"/>
  <c r="X177" i="7"/>
  <c r="W177" i="7"/>
  <c r="X176" i="7"/>
  <c r="W176" i="7"/>
  <c r="X175" i="7"/>
  <c r="W175" i="7"/>
  <c r="X174" i="7"/>
  <c r="W174" i="7"/>
  <c r="X173" i="7"/>
  <c r="W173" i="7"/>
  <c r="X172" i="7"/>
  <c r="W172" i="7"/>
  <c r="X171" i="7"/>
  <c r="W171" i="7"/>
  <c r="X170" i="7"/>
  <c r="W170" i="7"/>
  <c r="X169" i="7"/>
  <c r="V169" i="7"/>
  <c r="X168" i="7"/>
  <c r="W168" i="7"/>
  <c r="X167" i="7"/>
  <c r="W167" i="7"/>
  <c r="X166" i="7"/>
  <c r="W166" i="7"/>
  <c r="X165" i="7"/>
  <c r="W165" i="7"/>
  <c r="X164" i="7"/>
  <c r="W164" i="7"/>
  <c r="X163" i="7"/>
  <c r="W163" i="7"/>
  <c r="X162" i="7"/>
  <c r="W162" i="7"/>
  <c r="X161" i="7"/>
  <c r="W161" i="7"/>
  <c r="X160" i="7"/>
  <c r="W160" i="7"/>
  <c r="X159" i="7"/>
  <c r="W159" i="7"/>
  <c r="X158" i="7"/>
  <c r="W158" i="7"/>
  <c r="X157" i="7"/>
  <c r="W157" i="7"/>
  <c r="X156" i="7"/>
  <c r="W156" i="7"/>
  <c r="X155" i="7"/>
  <c r="W155" i="7"/>
  <c r="X154" i="7"/>
  <c r="W154" i="7"/>
  <c r="X153" i="7"/>
  <c r="W153" i="7"/>
  <c r="X152" i="7"/>
  <c r="W152" i="7"/>
  <c r="X151" i="7"/>
  <c r="W151" i="7"/>
  <c r="X150" i="7"/>
  <c r="W150" i="7"/>
  <c r="X149" i="7"/>
  <c r="W149" i="7"/>
  <c r="X148" i="7"/>
  <c r="W148" i="7"/>
  <c r="X147" i="7"/>
  <c r="W147" i="7"/>
  <c r="X146" i="7"/>
  <c r="W146" i="7"/>
  <c r="X145" i="7"/>
  <c r="W145" i="7"/>
  <c r="X144" i="7"/>
  <c r="W144" i="7"/>
  <c r="X143" i="7"/>
  <c r="W143" i="7"/>
  <c r="X142" i="7"/>
  <c r="W142" i="7"/>
  <c r="X141" i="7"/>
  <c r="W141" i="7"/>
  <c r="X140" i="7"/>
  <c r="W140" i="7"/>
  <c r="X139" i="7"/>
  <c r="W139" i="7"/>
  <c r="X138" i="7"/>
  <c r="W138" i="7"/>
  <c r="X137" i="7"/>
  <c r="W137" i="7"/>
  <c r="X136" i="7"/>
  <c r="W136" i="7"/>
  <c r="X135" i="7"/>
  <c r="W135" i="7"/>
  <c r="X134" i="7"/>
  <c r="W134" i="7"/>
  <c r="X133" i="7"/>
  <c r="W133" i="7"/>
  <c r="X132" i="7"/>
  <c r="W132" i="7"/>
  <c r="X131" i="7"/>
  <c r="W131" i="7"/>
  <c r="X130" i="7"/>
  <c r="W130" i="7"/>
  <c r="X129" i="7"/>
  <c r="W129" i="7"/>
  <c r="X128" i="7"/>
  <c r="W128" i="7"/>
  <c r="X127" i="7"/>
  <c r="W127" i="7"/>
  <c r="X126" i="7"/>
  <c r="W126" i="7"/>
  <c r="X125" i="7"/>
  <c r="W125" i="7"/>
  <c r="X124" i="7"/>
  <c r="W124" i="7"/>
  <c r="X123" i="7"/>
  <c r="W123" i="7"/>
  <c r="X122" i="7"/>
  <c r="W122" i="7"/>
  <c r="X121" i="7"/>
  <c r="W121" i="7"/>
  <c r="X120" i="7"/>
  <c r="W120" i="7"/>
  <c r="X119" i="7"/>
  <c r="W119" i="7"/>
  <c r="X118" i="7"/>
  <c r="W118" i="7"/>
  <c r="X117" i="7"/>
  <c r="W117" i="7"/>
  <c r="X116" i="7"/>
  <c r="W116" i="7"/>
  <c r="X115" i="7"/>
  <c r="W115" i="7"/>
  <c r="X114" i="7"/>
  <c r="W114" i="7"/>
  <c r="X113" i="7"/>
  <c r="W113" i="7"/>
  <c r="X112" i="7"/>
  <c r="W112" i="7"/>
  <c r="X111" i="7"/>
  <c r="V111" i="7"/>
  <c r="X110" i="7"/>
  <c r="V110" i="7"/>
  <c r="X109" i="7"/>
  <c r="W109" i="7"/>
  <c r="X108" i="7"/>
  <c r="W108" i="7"/>
  <c r="X107" i="7"/>
  <c r="W107" i="7"/>
  <c r="X106" i="7"/>
  <c r="W106" i="7"/>
  <c r="X105" i="7"/>
  <c r="W105" i="7"/>
  <c r="X104" i="7"/>
  <c r="W104" i="7"/>
  <c r="X103" i="7"/>
  <c r="W103" i="7"/>
  <c r="X102" i="7"/>
  <c r="V102" i="7"/>
  <c r="X101" i="7"/>
  <c r="V101" i="7"/>
  <c r="X100" i="7"/>
  <c r="W100" i="7"/>
  <c r="X99" i="7"/>
  <c r="W99" i="7"/>
  <c r="X98" i="7"/>
  <c r="W98" i="7"/>
  <c r="X97" i="7"/>
  <c r="W97" i="7"/>
  <c r="X96" i="7"/>
  <c r="W96" i="7"/>
  <c r="X95" i="7"/>
  <c r="W95" i="7"/>
  <c r="X94" i="7"/>
  <c r="W94" i="7"/>
  <c r="X93" i="7"/>
  <c r="W93" i="7"/>
  <c r="X92" i="7"/>
  <c r="W92" i="7"/>
  <c r="X91" i="7"/>
  <c r="W91" i="7"/>
  <c r="X90" i="7"/>
  <c r="V90" i="7"/>
  <c r="X89" i="7"/>
  <c r="V89" i="7"/>
  <c r="X88" i="7"/>
  <c r="V88" i="7"/>
  <c r="X87" i="7"/>
  <c r="V87" i="7"/>
  <c r="X86" i="7"/>
  <c r="W86" i="7"/>
  <c r="X85" i="7"/>
  <c r="W85" i="7"/>
  <c r="X84" i="7"/>
  <c r="V84" i="7"/>
  <c r="X83" i="7"/>
  <c r="V83" i="7"/>
  <c r="X82" i="7"/>
  <c r="V82" i="7"/>
  <c r="X81" i="7"/>
  <c r="W81" i="7"/>
  <c r="X80" i="7"/>
  <c r="W80" i="7"/>
  <c r="X79" i="7"/>
  <c r="W79" i="7"/>
  <c r="X78" i="7"/>
  <c r="W78" i="7"/>
  <c r="X77" i="7"/>
  <c r="W77" i="7"/>
  <c r="X76" i="7"/>
  <c r="W76" i="7"/>
  <c r="X75" i="7"/>
  <c r="W75" i="7"/>
  <c r="X74" i="7"/>
  <c r="W74" i="7"/>
  <c r="X73" i="7"/>
  <c r="W73" i="7"/>
  <c r="X72" i="7"/>
  <c r="W72" i="7"/>
  <c r="X71" i="7"/>
  <c r="W71" i="7"/>
  <c r="X70" i="7"/>
  <c r="W70" i="7"/>
  <c r="X69" i="7"/>
  <c r="W69" i="7"/>
  <c r="X68" i="7"/>
  <c r="W68" i="7"/>
  <c r="X67" i="7"/>
  <c r="W67" i="7"/>
  <c r="X66" i="7"/>
  <c r="W66" i="7"/>
  <c r="X65" i="7"/>
  <c r="W65" i="7"/>
  <c r="X64" i="7"/>
  <c r="W64" i="7"/>
  <c r="X63" i="7"/>
  <c r="W63" i="7"/>
  <c r="X62" i="7"/>
  <c r="W62" i="7"/>
  <c r="X61" i="7"/>
  <c r="W61" i="7"/>
  <c r="X60" i="7"/>
  <c r="W60" i="7"/>
  <c r="X59" i="7"/>
  <c r="W59" i="7"/>
  <c r="X58" i="7"/>
  <c r="W58" i="7"/>
  <c r="X57" i="7"/>
  <c r="W57" i="7"/>
  <c r="X56" i="7"/>
  <c r="W56" i="7"/>
  <c r="X55" i="7"/>
  <c r="W55" i="7"/>
  <c r="X54" i="7"/>
  <c r="W54" i="7"/>
  <c r="X53" i="7"/>
  <c r="W53" i="7"/>
  <c r="X52" i="7"/>
  <c r="W52" i="7"/>
  <c r="X51" i="7"/>
  <c r="W51" i="7"/>
  <c r="X50" i="7"/>
  <c r="W50" i="7"/>
  <c r="X49" i="7"/>
  <c r="W49" i="7"/>
  <c r="X48" i="7"/>
  <c r="W48" i="7"/>
  <c r="X47" i="7"/>
  <c r="W47" i="7"/>
  <c r="X46" i="7"/>
  <c r="W46" i="7"/>
  <c r="X45" i="7"/>
  <c r="W45" i="7"/>
  <c r="X44" i="7"/>
  <c r="W44" i="7"/>
  <c r="X43" i="7"/>
  <c r="W43" i="7"/>
  <c r="X42" i="7"/>
  <c r="W42" i="7"/>
  <c r="X41" i="7"/>
  <c r="W41" i="7"/>
  <c r="X40" i="7"/>
  <c r="W40" i="7"/>
  <c r="X39" i="7"/>
  <c r="W39" i="7"/>
  <c r="X38" i="7"/>
  <c r="W38" i="7"/>
  <c r="X37" i="7"/>
  <c r="W37" i="7"/>
  <c r="X36" i="7"/>
  <c r="W36" i="7"/>
  <c r="X35" i="7"/>
  <c r="W35" i="7"/>
  <c r="X34" i="7"/>
  <c r="W34" i="7"/>
  <c r="X33" i="7"/>
  <c r="W33" i="7"/>
  <c r="X32" i="7"/>
  <c r="W32" i="7"/>
  <c r="X31" i="7"/>
  <c r="W31" i="7"/>
  <c r="X30" i="7"/>
  <c r="W30" i="7"/>
  <c r="X29" i="7"/>
  <c r="W29" i="7"/>
  <c r="X28" i="7"/>
  <c r="W28" i="7"/>
  <c r="X27" i="7"/>
  <c r="W27" i="7"/>
  <c r="X26" i="7"/>
  <c r="W26" i="7"/>
  <c r="X25" i="7"/>
  <c r="W25" i="7"/>
  <c r="X24" i="7"/>
  <c r="W24" i="7"/>
  <c r="X23" i="7"/>
  <c r="W23" i="7"/>
  <c r="X22" i="7"/>
  <c r="W22" i="7"/>
  <c r="X21" i="7"/>
  <c r="W21" i="7"/>
  <c r="X20" i="7"/>
  <c r="W20" i="7"/>
  <c r="X19" i="7"/>
  <c r="W19" i="7"/>
  <c r="X18" i="7"/>
  <c r="W18" i="7"/>
  <c r="X17" i="7"/>
  <c r="W17" i="7"/>
  <c r="X16" i="7"/>
  <c r="W16" i="7"/>
  <c r="X15" i="7"/>
  <c r="W15" i="7"/>
  <c r="X14" i="7"/>
  <c r="W14" i="7"/>
  <c r="X13" i="7"/>
  <c r="W13" i="7"/>
  <c r="X12" i="7"/>
  <c r="W12" i="7"/>
  <c r="X11" i="7"/>
  <c r="W11" i="7"/>
  <c r="X10" i="7"/>
  <c r="W10" i="7"/>
  <c r="X9" i="7"/>
  <c r="W9" i="7"/>
  <c r="X8" i="7"/>
  <c r="W8" i="7"/>
  <c r="X7" i="7"/>
  <c r="W7" i="7"/>
  <c r="X6" i="7"/>
  <c r="W6" i="7"/>
  <c r="X5" i="7"/>
  <c r="W5" i="7"/>
  <c r="V5" i="7"/>
  <c r="X4" i="7"/>
  <c r="W4" i="7"/>
  <c r="V4" i="7"/>
  <c r="U306" i="7"/>
  <c r="V306" i="7" s="1"/>
  <c r="U305" i="7"/>
  <c r="V305" i="7" s="1"/>
  <c r="U304" i="7"/>
  <c r="V304" i="7" s="1"/>
  <c r="U303" i="7"/>
  <c r="V303" i="7" s="1"/>
  <c r="U302" i="7"/>
  <c r="V302" i="7" s="1"/>
  <c r="U301" i="7"/>
  <c r="V301" i="7" s="1"/>
  <c r="U300" i="7"/>
  <c r="V300" i="7" s="1"/>
  <c r="U299" i="7"/>
  <c r="V299" i="7" s="1"/>
  <c r="U298" i="7"/>
  <c r="V298" i="7" s="1"/>
  <c r="U297" i="7"/>
  <c r="V297" i="7" s="1"/>
  <c r="U296" i="7"/>
  <c r="V296" i="7" s="1"/>
  <c r="U295" i="7"/>
  <c r="V295" i="7" s="1"/>
  <c r="U294" i="7"/>
  <c r="V294" i="7" s="1"/>
  <c r="U293" i="7"/>
  <c r="V293" i="7" s="1"/>
  <c r="U292" i="7"/>
  <c r="V292" i="7" s="1"/>
  <c r="U291" i="7"/>
  <c r="V291" i="7" s="1"/>
  <c r="U290" i="7"/>
  <c r="V290" i="7" s="1"/>
  <c r="U289" i="7"/>
  <c r="V289" i="7" s="1"/>
  <c r="U288" i="7"/>
  <c r="V288" i="7" s="1"/>
  <c r="U287" i="7"/>
  <c r="V287" i="7" s="1"/>
  <c r="U286" i="7"/>
  <c r="V286" i="7" s="1"/>
  <c r="U285" i="7"/>
  <c r="V285" i="7" s="1"/>
  <c r="U284" i="7"/>
  <c r="V284" i="7" s="1"/>
  <c r="U283" i="7"/>
  <c r="V283" i="7" s="1"/>
  <c r="U282" i="7"/>
  <c r="V282" i="7" s="1"/>
  <c r="U281" i="7"/>
  <c r="V281" i="7" s="1"/>
  <c r="U280" i="7"/>
  <c r="V280" i="7" s="1"/>
  <c r="U279" i="7"/>
  <c r="V279" i="7" s="1"/>
  <c r="U278" i="7"/>
  <c r="V278" i="7" s="1"/>
  <c r="U277" i="7"/>
  <c r="V277" i="7" s="1"/>
  <c r="U276" i="7"/>
  <c r="V276" i="7" s="1"/>
  <c r="U275" i="7"/>
  <c r="V275" i="7" s="1"/>
  <c r="U274" i="7"/>
  <c r="V274" i="7" s="1"/>
  <c r="U273" i="7"/>
  <c r="V273" i="7" s="1"/>
  <c r="U272" i="7"/>
  <c r="V272" i="7" s="1"/>
  <c r="U271" i="7"/>
  <c r="V271" i="7" s="1"/>
  <c r="U270" i="7"/>
  <c r="V270" i="7" s="1"/>
  <c r="U269" i="7"/>
  <c r="V269" i="7" s="1"/>
  <c r="U268" i="7"/>
  <c r="V268" i="7" s="1"/>
  <c r="U267" i="7"/>
  <c r="V267" i="7" s="1"/>
  <c r="U266" i="7"/>
  <c r="V266" i="7" s="1"/>
  <c r="U265" i="7"/>
  <c r="V265" i="7" s="1"/>
  <c r="U264" i="7"/>
  <c r="V264" i="7" s="1"/>
  <c r="U263" i="7"/>
  <c r="V263" i="7" s="1"/>
  <c r="U262" i="7"/>
  <c r="V262" i="7" s="1"/>
  <c r="U261" i="7"/>
  <c r="V261" i="7" s="1"/>
  <c r="U260" i="7"/>
  <c r="V260" i="7" s="1"/>
  <c r="U259" i="7"/>
  <c r="V259" i="7" s="1"/>
  <c r="U258" i="7"/>
  <c r="V258" i="7" s="1"/>
  <c r="U257" i="7"/>
  <c r="V257" i="7" s="1"/>
  <c r="U256" i="7"/>
  <c r="V256" i="7" s="1"/>
  <c r="U255" i="7"/>
  <c r="V255" i="7" s="1"/>
  <c r="U254" i="7"/>
  <c r="V254" i="7" s="1"/>
  <c r="U253" i="7"/>
  <c r="V253" i="7" s="1"/>
  <c r="U252" i="7"/>
  <c r="V252" i="7" s="1"/>
  <c r="U251" i="7"/>
  <c r="V251" i="7" s="1"/>
  <c r="U250" i="7"/>
  <c r="V250" i="7" s="1"/>
  <c r="U249" i="7"/>
  <c r="V249" i="7" s="1"/>
  <c r="U248" i="7"/>
  <c r="V248" i="7" s="1"/>
  <c r="U247" i="7"/>
  <c r="V247" i="7" s="1"/>
  <c r="U246" i="7"/>
  <c r="V246" i="7" s="1"/>
  <c r="U245" i="7"/>
  <c r="V245" i="7" s="1"/>
  <c r="U244" i="7"/>
  <c r="V244" i="7" s="1"/>
  <c r="U243" i="7"/>
  <c r="V243" i="7" s="1"/>
  <c r="U242" i="7"/>
  <c r="V242" i="7" s="1"/>
  <c r="U241" i="7"/>
  <c r="V241" i="7" s="1"/>
  <c r="U240" i="7"/>
  <c r="V240" i="7" s="1"/>
  <c r="U239" i="7"/>
  <c r="V239" i="7" s="1"/>
  <c r="U238" i="7"/>
  <c r="V238" i="7" s="1"/>
  <c r="U237" i="7"/>
  <c r="V237" i="7" s="1"/>
  <c r="U236" i="7"/>
  <c r="V236" i="7" s="1"/>
  <c r="U235" i="7"/>
  <c r="V235" i="7" s="1"/>
  <c r="U234" i="7"/>
  <c r="V234" i="7" s="1"/>
  <c r="U233" i="7"/>
  <c r="V233" i="7" s="1"/>
  <c r="U232" i="7"/>
  <c r="V232" i="7" s="1"/>
  <c r="U231" i="7"/>
  <c r="V231" i="7" s="1"/>
  <c r="U230" i="7"/>
  <c r="V230" i="7" s="1"/>
  <c r="U229" i="7"/>
  <c r="V229" i="7" s="1"/>
  <c r="U228" i="7"/>
  <c r="V228" i="7" s="1"/>
  <c r="U227" i="7"/>
  <c r="V227" i="7" s="1"/>
  <c r="U226" i="7"/>
  <c r="V226" i="7" s="1"/>
  <c r="U225" i="7"/>
  <c r="V225" i="7" s="1"/>
  <c r="U224" i="7"/>
  <c r="V224" i="7" s="1"/>
  <c r="U223" i="7"/>
  <c r="V223" i="7" s="1"/>
  <c r="U222" i="7"/>
  <c r="V222" i="7" s="1"/>
  <c r="U221" i="7"/>
  <c r="V221" i="7" s="1"/>
  <c r="U220" i="7"/>
  <c r="V220" i="7" s="1"/>
  <c r="U219" i="7"/>
  <c r="V219" i="7" s="1"/>
  <c r="U218" i="7"/>
  <c r="V218" i="7" s="1"/>
  <c r="U217" i="7"/>
  <c r="V217" i="7" s="1"/>
  <c r="U216" i="7"/>
  <c r="V216" i="7" s="1"/>
  <c r="U215" i="7"/>
  <c r="V215" i="7" s="1"/>
  <c r="U214" i="7"/>
  <c r="V214" i="7" s="1"/>
  <c r="U213" i="7"/>
  <c r="X213" i="7" s="1"/>
  <c r="U212" i="7"/>
  <c r="X212" i="7" s="1"/>
  <c r="U211" i="7"/>
  <c r="X211" i="7" s="1"/>
  <c r="U210" i="7"/>
  <c r="X210" i="7" s="1"/>
  <c r="U209" i="7"/>
  <c r="X209" i="7" s="1"/>
  <c r="U208" i="7"/>
  <c r="X208" i="7" s="1"/>
  <c r="U207" i="7"/>
  <c r="X207" i="7" s="1"/>
  <c r="U206" i="7"/>
  <c r="X206" i="7" s="1"/>
  <c r="U205" i="7"/>
  <c r="X205" i="7" s="1"/>
  <c r="U204" i="7"/>
  <c r="X204" i="7" s="1"/>
  <c r="U203" i="7"/>
  <c r="X203" i="7" s="1"/>
  <c r="U202" i="7"/>
  <c r="X202" i="7" s="1"/>
  <c r="U201" i="7"/>
  <c r="X201" i="7" s="1"/>
  <c r="U47" i="7"/>
  <c r="V47" i="7" s="1"/>
  <c r="U46" i="7"/>
  <c r="V46" i="7" s="1"/>
  <c r="U5" i="7"/>
  <c r="U4" i="7"/>
  <c r="T306" i="7"/>
  <c r="T305" i="7"/>
  <c r="T304" i="7"/>
  <c r="T303" i="7"/>
  <c r="T302" i="7"/>
  <c r="T301" i="7"/>
  <c r="T300" i="7"/>
  <c r="T299" i="7"/>
  <c r="T298" i="7"/>
  <c r="T297" i="7"/>
  <c r="T296" i="7"/>
  <c r="T295" i="7"/>
  <c r="T294" i="7"/>
  <c r="T293" i="7"/>
  <c r="T292" i="7"/>
  <c r="T291" i="7"/>
  <c r="T290" i="7"/>
  <c r="T289" i="7"/>
  <c r="T288" i="7"/>
  <c r="T287" i="7"/>
  <c r="T286" i="7"/>
  <c r="T285" i="7"/>
  <c r="T284" i="7"/>
  <c r="T283" i="7"/>
  <c r="T282" i="7"/>
  <c r="T281" i="7"/>
  <c r="T280" i="7"/>
  <c r="T279" i="7"/>
  <c r="T278" i="7"/>
  <c r="T277" i="7"/>
  <c r="T276" i="7"/>
  <c r="T275" i="7"/>
  <c r="T274" i="7"/>
  <c r="T273" i="7"/>
  <c r="T272" i="7"/>
  <c r="T271" i="7"/>
  <c r="T270" i="7"/>
  <c r="T269" i="7"/>
  <c r="T268" i="7"/>
  <c r="T267" i="7"/>
  <c r="T266" i="7"/>
  <c r="T265" i="7"/>
  <c r="T264" i="7"/>
  <c r="T263" i="7"/>
  <c r="T262" i="7"/>
  <c r="T261" i="7"/>
  <c r="T260" i="7"/>
  <c r="T259" i="7"/>
  <c r="T258" i="7"/>
  <c r="T257" i="7"/>
  <c r="T256" i="7"/>
  <c r="T255" i="7"/>
  <c r="T254" i="7"/>
  <c r="T253" i="7"/>
  <c r="T252" i="7"/>
  <c r="T251" i="7"/>
  <c r="T250" i="7"/>
  <c r="T249" i="7"/>
  <c r="T248" i="7"/>
  <c r="T247" i="7"/>
  <c r="T246" i="7"/>
  <c r="T245" i="7"/>
  <c r="T244" i="7"/>
  <c r="T243" i="7"/>
  <c r="T242" i="7"/>
  <c r="T241" i="7"/>
  <c r="T240" i="7"/>
  <c r="T239" i="7"/>
  <c r="T238" i="7"/>
  <c r="T237" i="7"/>
  <c r="T236" i="7"/>
  <c r="T235" i="7"/>
  <c r="T234" i="7"/>
  <c r="T233" i="7"/>
  <c r="T232" i="7"/>
  <c r="T231" i="7"/>
  <c r="T230" i="7"/>
  <c r="T229" i="7"/>
  <c r="T228" i="7"/>
  <c r="T227" i="7"/>
  <c r="T226" i="7"/>
  <c r="T225" i="7"/>
  <c r="T224" i="7"/>
  <c r="T223" i="7"/>
  <c r="T222" i="7"/>
  <c r="T221" i="7"/>
  <c r="T220" i="7"/>
  <c r="T219" i="7"/>
  <c r="T218" i="7"/>
  <c r="T217" i="7"/>
  <c r="T216" i="7"/>
  <c r="T215" i="7"/>
  <c r="T214" i="7"/>
  <c r="T193" i="7"/>
  <c r="T190" i="7"/>
  <c r="T189" i="7"/>
  <c r="T188" i="7"/>
  <c r="T187" i="7"/>
  <c r="T186" i="7"/>
  <c r="T185" i="7"/>
  <c r="T184" i="7"/>
  <c r="T183" i="7"/>
  <c r="T182" i="7"/>
  <c r="T181" i="7"/>
  <c r="T180" i="7"/>
  <c r="T179" i="7"/>
  <c r="T178" i="7"/>
  <c r="T177" i="7"/>
  <c r="T176" i="7"/>
  <c r="T175" i="7"/>
  <c r="T174" i="7"/>
  <c r="T173" i="7"/>
  <c r="T172" i="7"/>
  <c r="T171" i="7"/>
  <c r="T170" i="7"/>
  <c r="T169" i="7"/>
  <c r="T168" i="7"/>
  <c r="T167" i="7"/>
  <c r="T166" i="7"/>
  <c r="T165" i="7"/>
  <c r="T164" i="7"/>
  <c r="T163" i="7"/>
  <c r="T162" i="7"/>
  <c r="T161" i="7"/>
  <c r="T160" i="7"/>
  <c r="T159" i="7"/>
  <c r="T158" i="7"/>
  <c r="T157" i="7"/>
  <c r="T156" i="7"/>
  <c r="T155" i="7"/>
  <c r="T154" i="7"/>
  <c r="T153" i="7"/>
  <c r="T152" i="7"/>
  <c r="T151" i="7"/>
  <c r="T150" i="7"/>
  <c r="T149" i="7"/>
  <c r="T148" i="7"/>
  <c r="T147" i="7"/>
  <c r="T146" i="7"/>
  <c r="T145" i="7"/>
  <c r="T144" i="7"/>
  <c r="T143" i="7"/>
  <c r="T142" i="7"/>
  <c r="T141" i="7"/>
  <c r="T140" i="7"/>
  <c r="T139" i="7"/>
  <c r="T138" i="7"/>
  <c r="T137" i="7"/>
  <c r="T136" i="7"/>
  <c r="T135" i="7"/>
  <c r="T134" i="7"/>
  <c r="T133" i="7"/>
  <c r="T132" i="7"/>
  <c r="T131" i="7"/>
  <c r="T130" i="7"/>
  <c r="T129" i="7"/>
  <c r="T128" i="7"/>
  <c r="T127" i="7"/>
  <c r="T126" i="7"/>
  <c r="T125" i="7"/>
  <c r="T124" i="7"/>
  <c r="T123" i="7"/>
  <c r="T122" i="7"/>
  <c r="T121" i="7"/>
  <c r="T120" i="7"/>
  <c r="T119" i="7"/>
  <c r="T118" i="7"/>
  <c r="T117" i="7"/>
  <c r="T116" i="7"/>
  <c r="T115" i="7"/>
  <c r="T114" i="7"/>
  <c r="T113" i="7"/>
  <c r="T112" i="7"/>
  <c r="T111" i="7"/>
  <c r="T110" i="7"/>
  <c r="T109" i="7"/>
  <c r="T108" i="7"/>
  <c r="T107" i="7"/>
  <c r="T106" i="7"/>
  <c r="T105" i="7"/>
  <c r="T104" i="7"/>
  <c r="T103" i="7"/>
  <c r="T102" i="7"/>
  <c r="T101" i="7"/>
  <c r="T100" i="7"/>
  <c r="T99" i="7"/>
  <c r="T98" i="7"/>
  <c r="T97" i="7"/>
  <c r="T96" i="7"/>
  <c r="T95" i="7"/>
  <c r="T94" i="7"/>
  <c r="T93" i="7"/>
  <c r="T92" i="7"/>
  <c r="T91" i="7"/>
  <c r="T90" i="7"/>
  <c r="T89" i="7"/>
  <c r="T88" i="7"/>
  <c r="T87" i="7"/>
  <c r="T86" i="7"/>
  <c r="T85" i="7"/>
  <c r="T84" i="7"/>
  <c r="T83" i="7"/>
  <c r="T82" i="7"/>
  <c r="T81" i="7"/>
  <c r="T80" i="7"/>
  <c r="T79" i="7"/>
  <c r="T78" i="7"/>
  <c r="T77" i="7"/>
  <c r="T76" i="7"/>
  <c r="T75" i="7"/>
  <c r="T74" i="7"/>
  <c r="T73" i="7"/>
  <c r="T72" i="7"/>
  <c r="T71" i="7"/>
  <c r="T70" i="7"/>
  <c r="T69" i="7"/>
  <c r="T68" i="7"/>
  <c r="T67" i="7"/>
  <c r="T66" i="7"/>
  <c r="T65" i="7"/>
  <c r="T64" i="7"/>
  <c r="T63" i="7"/>
  <c r="T62" i="7"/>
  <c r="T61" i="7"/>
  <c r="T60" i="7"/>
  <c r="T59" i="7"/>
  <c r="T58" i="7"/>
  <c r="T57" i="7"/>
  <c r="T56" i="7"/>
  <c r="T55" i="7"/>
  <c r="T54" i="7"/>
  <c r="T53" i="7"/>
  <c r="T52" i="7"/>
  <c r="T51" i="7"/>
  <c r="T50" i="7"/>
  <c r="T49" i="7"/>
  <c r="T48" i="7"/>
  <c r="T47" i="7"/>
  <c r="T46" i="7"/>
  <c r="T45" i="7"/>
  <c r="T44" i="7"/>
  <c r="T43" i="7"/>
  <c r="T42" i="7"/>
  <c r="T41" i="7"/>
  <c r="T40" i="7"/>
  <c r="T39" i="7"/>
  <c r="T38" i="7"/>
  <c r="T37" i="7"/>
  <c r="T36" i="7"/>
  <c r="T35" i="7"/>
  <c r="T34" i="7"/>
  <c r="T33" i="7"/>
  <c r="T32" i="7"/>
  <c r="T31" i="7"/>
  <c r="T30" i="7"/>
  <c r="T29" i="7"/>
  <c r="T28" i="7"/>
  <c r="T27" i="7"/>
  <c r="T26" i="7"/>
  <c r="T25" i="7"/>
  <c r="T24" i="7"/>
  <c r="T23" i="7"/>
  <c r="T22" i="7"/>
  <c r="T21" i="7"/>
  <c r="T20" i="7"/>
  <c r="T19" i="7"/>
  <c r="T18" i="7"/>
  <c r="T17" i="7"/>
  <c r="T16" i="7"/>
  <c r="T15" i="7"/>
  <c r="T14" i="7"/>
  <c r="T13" i="7"/>
  <c r="T12" i="7"/>
  <c r="T11" i="7"/>
  <c r="T10" i="7"/>
  <c r="T9" i="7"/>
  <c r="T8" i="7"/>
  <c r="T7" i="7"/>
  <c r="T6" i="7"/>
  <c r="T5" i="7"/>
  <c r="T4" i="7"/>
  <c r="S306" i="7"/>
  <c r="S305" i="7"/>
  <c r="S304" i="7"/>
  <c r="S303" i="7"/>
  <c r="S302" i="7"/>
  <c r="S301" i="7"/>
  <c r="S300" i="7"/>
  <c r="S299" i="7"/>
  <c r="S298" i="7"/>
  <c r="S297" i="7"/>
  <c r="S296" i="7"/>
  <c r="S295" i="7"/>
  <c r="S294" i="7"/>
  <c r="S293" i="7"/>
  <c r="S292" i="7"/>
  <c r="S291" i="7"/>
  <c r="S290" i="7"/>
  <c r="S289" i="7"/>
  <c r="S288" i="7"/>
  <c r="S287" i="7"/>
  <c r="S286" i="7"/>
  <c r="S285" i="7"/>
  <c r="S284" i="7"/>
  <c r="S283" i="7"/>
  <c r="S282" i="7"/>
  <c r="S281" i="7"/>
  <c r="S280" i="7"/>
  <c r="S279" i="7"/>
  <c r="S278" i="7"/>
  <c r="S277" i="7"/>
  <c r="S276" i="7"/>
  <c r="S275" i="7"/>
  <c r="S274" i="7"/>
  <c r="S273" i="7"/>
  <c r="S272" i="7"/>
  <c r="S271" i="7"/>
  <c r="S270" i="7"/>
  <c r="S269" i="7"/>
  <c r="S268" i="7"/>
  <c r="S267" i="7"/>
  <c r="S266" i="7"/>
  <c r="S265" i="7"/>
  <c r="S264" i="7"/>
  <c r="S263" i="7"/>
  <c r="S262" i="7"/>
  <c r="S261" i="7"/>
  <c r="S260" i="7"/>
  <c r="S259" i="7"/>
  <c r="S258" i="7"/>
  <c r="S257" i="7"/>
  <c r="S256" i="7"/>
  <c r="S255" i="7"/>
  <c r="S254" i="7"/>
  <c r="S253" i="7"/>
  <c r="S252" i="7"/>
  <c r="S251" i="7"/>
  <c r="S250" i="7"/>
  <c r="S249" i="7"/>
  <c r="S248" i="7"/>
  <c r="S247" i="7"/>
  <c r="S246" i="7"/>
  <c r="S245" i="7"/>
  <c r="S244" i="7"/>
  <c r="S243" i="7"/>
  <c r="S242" i="7"/>
  <c r="S241" i="7"/>
  <c r="S240" i="7"/>
  <c r="S239" i="7"/>
  <c r="S238" i="7"/>
  <c r="S237" i="7"/>
  <c r="S236" i="7"/>
  <c r="S235" i="7"/>
  <c r="S234" i="7"/>
  <c r="S233" i="7"/>
  <c r="S232" i="7"/>
  <c r="S231" i="7"/>
  <c r="S230" i="7"/>
  <c r="S229" i="7"/>
  <c r="S228" i="7"/>
  <c r="S227" i="7"/>
  <c r="S226" i="7"/>
  <c r="S225" i="7"/>
  <c r="S224" i="7"/>
  <c r="S223" i="7"/>
  <c r="S222" i="7"/>
  <c r="S221" i="7"/>
  <c r="S220" i="7"/>
  <c r="S219" i="7"/>
  <c r="S218" i="7"/>
  <c r="S217" i="7"/>
  <c r="S216" i="7"/>
  <c r="S215" i="7"/>
  <c r="S214" i="7"/>
  <c r="S213" i="7"/>
  <c r="S212" i="7"/>
  <c r="S211" i="7"/>
  <c r="S210" i="7"/>
  <c r="S209" i="7"/>
  <c r="S208" i="7"/>
  <c r="S207" i="7"/>
  <c r="S206" i="7"/>
  <c r="S205" i="7"/>
  <c r="S204" i="7"/>
  <c r="S203" i="7"/>
  <c r="S202" i="7"/>
  <c r="S201" i="7"/>
  <c r="S200" i="7"/>
  <c r="S199" i="7"/>
  <c r="S198" i="7"/>
  <c r="S197" i="7"/>
  <c r="S196" i="7"/>
  <c r="S195" i="7"/>
  <c r="S194" i="7"/>
  <c r="S193" i="7"/>
  <c r="S192" i="7"/>
  <c r="S191" i="7"/>
  <c r="S190" i="7"/>
  <c r="S189" i="7"/>
  <c r="S188" i="7"/>
  <c r="S187" i="7"/>
  <c r="S186" i="7"/>
  <c r="S185" i="7"/>
  <c r="S184" i="7"/>
  <c r="S183" i="7"/>
  <c r="S182" i="7"/>
  <c r="S181" i="7"/>
  <c r="S180" i="7"/>
  <c r="S179" i="7"/>
  <c r="S178" i="7"/>
  <c r="S177" i="7"/>
  <c r="S176" i="7"/>
  <c r="S175" i="7"/>
  <c r="S174" i="7"/>
  <c r="S173" i="7"/>
  <c r="S172" i="7"/>
  <c r="S171" i="7"/>
  <c r="S170" i="7"/>
  <c r="S169" i="7"/>
  <c r="S168" i="7"/>
  <c r="S167" i="7"/>
  <c r="S166" i="7"/>
  <c r="S165" i="7"/>
  <c r="S164" i="7"/>
  <c r="S163" i="7"/>
  <c r="S162" i="7"/>
  <c r="S161" i="7"/>
  <c r="S160" i="7"/>
  <c r="S159" i="7"/>
  <c r="S158" i="7"/>
  <c r="S157" i="7"/>
  <c r="S156" i="7"/>
  <c r="S155" i="7"/>
  <c r="S154" i="7"/>
  <c r="S153" i="7"/>
  <c r="S152" i="7"/>
  <c r="S151" i="7"/>
  <c r="S150" i="7"/>
  <c r="S149" i="7"/>
  <c r="S148" i="7"/>
  <c r="S147" i="7"/>
  <c r="S146" i="7"/>
  <c r="S145" i="7"/>
  <c r="S144" i="7"/>
  <c r="S143" i="7"/>
  <c r="S142" i="7"/>
  <c r="S141" i="7"/>
  <c r="S140" i="7"/>
  <c r="S139" i="7"/>
  <c r="S138" i="7"/>
  <c r="S137" i="7"/>
  <c r="S136" i="7"/>
  <c r="S135" i="7"/>
  <c r="S134" i="7"/>
  <c r="S133" i="7"/>
  <c r="S132" i="7"/>
  <c r="S131" i="7"/>
  <c r="S130" i="7"/>
  <c r="S129" i="7"/>
  <c r="S128" i="7"/>
  <c r="S127" i="7"/>
  <c r="S126" i="7"/>
  <c r="S125" i="7"/>
  <c r="S124" i="7"/>
  <c r="S123" i="7"/>
  <c r="S122" i="7"/>
  <c r="S121" i="7"/>
  <c r="S120" i="7"/>
  <c r="S119" i="7"/>
  <c r="S118" i="7"/>
  <c r="S117" i="7"/>
  <c r="S116" i="7"/>
  <c r="S115" i="7"/>
  <c r="S114" i="7"/>
  <c r="S113" i="7"/>
  <c r="S112" i="7"/>
  <c r="S111" i="7"/>
  <c r="S110" i="7"/>
  <c r="S109" i="7"/>
  <c r="S108" i="7"/>
  <c r="S107" i="7"/>
  <c r="S106" i="7"/>
  <c r="S105" i="7"/>
  <c r="S104" i="7"/>
  <c r="S103" i="7"/>
  <c r="S102" i="7"/>
  <c r="S101" i="7"/>
  <c r="S100" i="7"/>
  <c r="S99" i="7"/>
  <c r="S98" i="7"/>
  <c r="S97" i="7"/>
  <c r="S96" i="7"/>
  <c r="S95" i="7"/>
  <c r="S94" i="7"/>
  <c r="S93" i="7"/>
  <c r="S92" i="7"/>
  <c r="S91" i="7"/>
  <c r="S90" i="7"/>
  <c r="S89" i="7"/>
  <c r="S88" i="7"/>
  <c r="S87" i="7"/>
  <c r="S86" i="7"/>
  <c r="S85" i="7"/>
  <c r="S84" i="7"/>
  <c r="S83" i="7"/>
  <c r="S82" i="7"/>
  <c r="S81" i="7"/>
  <c r="S80" i="7"/>
  <c r="S79" i="7"/>
  <c r="S78" i="7"/>
  <c r="S77" i="7"/>
  <c r="S76" i="7"/>
  <c r="S75" i="7"/>
  <c r="S74" i="7"/>
  <c r="S73" i="7"/>
  <c r="S72" i="7"/>
  <c r="S71" i="7"/>
  <c r="S70" i="7"/>
  <c r="S69" i="7"/>
  <c r="S68" i="7"/>
  <c r="S67" i="7"/>
  <c r="S66" i="7"/>
  <c r="S65" i="7"/>
  <c r="S64" i="7"/>
  <c r="S63" i="7"/>
  <c r="S62" i="7"/>
  <c r="S61" i="7"/>
  <c r="S60" i="7"/>
  <c r="S59" i="7"/>
  <c r="S58" i="7"/>
  <c r="S57" i="7"/>
  <c r="S56" i="7"/>
  <c r="S55" i="7"/>
  <c r="S54" i="7"/>
  <c r="S53" i="7"/>
  <c r="S52" i="7"/>
  <c r="S51" i="7"/>
  <c r="S50" i="7"/>
  <c r="S49" i="7"/>
  <c r="S48" i="7"/>
  <c r="S47" i="7"/>
  <c r="S46" i="7"/>
  <c r="S45" i="7"/>
  <c r="S44" i="7"/>
  <c r="S43" i="7"/>
  <c r="S42" i="7"/>
  <c r="S41" i="7"/>
  <c r="S40" i="7"/>
  <c r="S39" i="7"/>
  <c r="S38" i="7"/>
  <c r="S37" i="7"/>
  <c r="S36" i="7"/>
  <c r="S35" i="7"/>
  <c r="S34" i="7"/>
  <c r="S33" i="7"/>
  <c r="S32" i="7"/>
  <c r="S31" i="7"/>
  <c r="S30" i="7"/>
  <c r="S29" i="7"/>
  <c r="S28" i="7"/>
  <c r="S27" i="7"/>
  <c r="S26" i="7"/>
  <c r="S25" i="7"/>
  <c r="S24" i="7"/>
  <c r="S23" i="7"/>
  <c r="S22" i="7"/>
  <c r="S21" i="7"/>
  <c r="S20" i="7"/>
  <c r="S19" i="7"/>
  <c r="S18" i="7"/>
  <c r="S17" i="7"/>
  <c r="S16" i="7"/>
  <c r="S15" i="7"/>
  <c r="S14" i="7"/>
  <c r="S13" i="7"/>
  <c r="S12" i="7"/>
  <c r="S11" i="7"/>
  <c r="S10" i="7"/>
  <c r="S9" i="7"/>
  <c r="S8" i="7"/>
  <c r="S7" i="7"/>
  <c r="S6" i="7"/>
  <c r="R213" i="7"/>
  <c r="R212" i="7"/>
  <c r="R211" i="7"/>
  <c r="R210" i="7"/>
  <c r="R209" i="7"/>
  <c r="R208" i="7"/>
  <c r="R207" i="7"/>
  <c r="R206" i="7"/>
  <c r="R205" i="7"/>
  <c r="R204" i="7"/>
  <c r="R203" i="7"/>
  <c r="R202" i="7"/>
  <c r="R201" i="7"/>
  <c r="R200" i="7"/>
  <c r="R199" i="7"/>
  <c r="R198" i="7"/>
  <c r="R197" i="7"/>
  <c r="R196" i="7"/>
  <c r="R195" i="7"/>
  <c r="R194" i="7"/>
  <c r="R192" i="7"/>
  <c r="R191" i="7"/>
  <c r="R169" i="7"/>
  <c r="R111" i="7"/>
  <c r="R110" i="7"/>
  <c r="R102" i="7"/>
  <c r="R101" i="7"/>
  <c r="R90" i="7"/>
  <c r="R89" i="7"/>
  <c r="R88" i="7"/>
  <c r="R87" i="7"/>
  <c r="R84" i="7"/>
  <c r="R83" i="7"/>
  <c r="R82" i="7"/>
  <c r="R5" i="7"/>
  <c r="R4" i="7"/>
  <c r="Q200" i="7"/>
  <c r="T200" i="7" s="1"/>
  <c r="Q199" i="7"/>
  <c r="T199" i="7" s="1"/>
  <c r="Q198" i="7"/>
  <c r="T198" i="7" s="1"/>
  <c r="Q197" i="7"/>
  <c r="T197" i="7" s="1"/>
  <c r="Q196" i="7"/>
  <c r="T196" i="7" s="1"/>
  <c r="Q195" i="7"/>
  <c r="T195" i="7" s="1"/>
  <c r="Q194" i="7"/>
  <c r="T194" i="7" s="1"/>
  <c r="Q193" i="7"/>
  <c r="R193" i="7" s="1"/>
  <c r="Q192" i="7"/>
  <c r="T192" i="7" s="1"/>
  <c r="Q191" i="7"/>
  <c r="T191" i="7" s="1"/>
  <c r="Q190" i="7"/>
  <c r="R190" i="7" s="1"/>
  <c r="Q189" i="7"/>
  <c r="R189" i="7" s="1"/>
  <c r="Q188" i="7"/>
  <c r="R188" i="7" s="1"/>
  <c r="Q187" i="7"/>
  <c r="R187" i="7" s="1"/>
  <c r="Q186" i="7"/>
  <c r="R186" i="7" s="1"/>
  <c r="Q185" i="7"/>
  <c r="R185" i="7" s="1"/>
  <c r="Q184" i="7"/>
  <c r="R184" i="7" s="1"/>
  <c r="Q183" i="7"/>
  <c r="R183" i="7" s="1"/>
  <c r="Q182" i="7"/>
  <c r="R182" i="7" s="1"/>
  <c r="Q181" i="7"/>
  <c r="R181" i="7" s="1"/>
  <c r="Q180" i="7"/>
  <c r="R180" i="7" s="1"/>
  <c r="Q179" i="7"/>
  <c r="R179" i="7" s="1"/>
  <c r="Q178" i="7"/>
  <c r="R178" i="7" s="1"/>
  <c r="Q177" i="7"/>
  <c r="R177" i="7" s="1"/>
  <c r="Q176" i="7"/>
  <c r="R176" i="7" s="1"/>
  <c r="Q175" i="7"/>
  <c r="R175" i="7" s="1"/>
  <c r="Q174" i="7"/>
  <c r="R174" i="7" s="1"/>
  <c r="Q173" i="7"/>
  <c r="R173" i="7" s="1"/>
  <c r="Q172" i="7"/>
  <c r="R172" i="7" s="1"/>
  <c r="Q171" i="7"/>
  <c r="R171" i="7" s="1"/>
  <c r="Q170" i="7"/>
  <c r="R170" i="7" s="1"/>
  <c r="Q169" i="7"/>
  <c r="Q168" i="7"/>
  <c r="R168" i="7" s="1"/>
  <c r="Q167" i="7"/>
  <c r="R167" i="7" s="1"/>
  <c r="Q166" i="7"/>
  <c r="R166" i="7" s="1"/>
  <c r="Q165" i="7"/>
  <c r="R165" i="7" s="1"/>
  <c r="Q164" i="7"/>
  <c r="R164" i="7" s="1"/>
  <c r="Q163" i="7"/>
  <c r="R163" i="7" s="1"/>
  <c r="Q162" i="7"/>
  <c r="R162" i="7" s="1"/>
  <c r="Q161" i="7"/>
  <c r="R161" i="7" s="1"/>
  <c r="Q160" i="7"/>
  <c r="R160" i="7" s="1"/>
  <c r="Q159" i="7"/>
  <c r="R159" i="7" s="1"/>
  <c r="Q158" i="7"/>
  <c r="R158" i="7" s="1"/>
  <c r="Q157" i="7"/>
  <c r="R157" i="7" s="1"/>
  <c r="Q156" i="7"/>
  <c r="R156" i="7" s="1"/>
  <c r="Q155" i="7"/>
  <c r="R155" i="7" s="1"/>
  <c r="Q154" i="7"/>
  <c r="R154" i="7" s="1"/>
  <c r="Q153" i="7"/>
  <c r="R153" i="7" s="1"/>
  <c r="Q152" i="7"/>
  <c r="R152" i="7" s="1"/>
  <c r="Q151" i="7"/>
  <c r="R151" i="7" s="1"/>
  <c r="Q150" i="7"/>
  <c r="R150" i="7" s="1"/>
  <c r="Q149" i="7"/>
  <c r="R149" i="7" s="1"/>
  <c r="Q148" i="7"/>
  <c r="R148" i="7" s="1"/>
  <c r="Q147" i="7"/>
  <c r="R147" i="7" s="1"/>
  <c r="Q146" i="7"/>
  <c r="R146" i="7" s="1"/>
  <c r="Q145" i="7"/>
  <c r="R145" i="7" s="1"/>
  <c r="Q144" i="7"/>
  <c r="R144" i="7" s="1"/>
  <c r="Q143" i="7"/>
  <c r="R143" i="7" s="1"/>
  <c r="Q142" i="7"/>
  <c r="R142" i="7" s="1"/>
  <c r="Q141" i="7"/>
  <c r="R141" i="7" s="1"/>
  <c r="Q140" i="7"/>
  <c r="R140" i="7" s="1"/>
  <c r="Q139" i="7"/>
  <c r="R139" i="7" s="1"/>
  <c r="Q138" i="7"/>
  <c r="R138" i="7" s="1"/>
  <c r="Q137" i="7"/>
  <c r="R137" i="7" s="1"/>
  <c r="Q136" i="7"/>
  <c r="R136" i="7" s="1"/>
  <c r="Q135" i="7"/>
  <c r="R135" i="7" s="1"/>
  <c r="Q134" i="7"/>
  <c r="R134" i="7" s="1"/>
  <c r="Q133" i="7"/>
  <c r="R133" i="7" s="1"/>
  <c r="Q132" i="7"/>
  <c r="R132" i="7" s="1"/>
  <c r="Q131" i="7"/>
  <c r="R131" i="7" s="1"/>
  <c r="Q130" i="7"/>
  <c r="R130" i="7" s="1"/>
  <c r="Q129" i="7"/>
  <c r="R129" i="7" s="1"/>
  <c r="Q128" i="7"/>
  <c r="R128" i="7" s="1"/>
  <c r="Q127" i="7"/>
  <c r="R127" i="7" s="1"/>
  <c r="Q126" i="7"/>
  <c r="R126" i="7" s="1"/>
  <c r="Q125" i="7"/>
  <c r="R125" i="7" s="1"/>
  <c r="Q124" i="7"/>
  <c r="R124" i="7" s="1"/>
  <c r="Q123" i="7"/>
  <c r="R123" i="7" s="1"/>
  <c r="Q122" i="7"/>
  <c r="R122" i="7" s="1"/>
  <c r="Q121" i="7"/>
  <c r="R121" i="7" s="1"/>
  <c r="Q120" i="7"/>
  <c r="R120" i="7" s="1"/>
  <c r="Q119" i="7"/>
  <c r="R119" i="7" s="1"/>
  <c r="Q118" i="7"/>
  <c r="R118" i="7" s="1"/>
  <c r="Q117" i="7"/>
  <c r="R117" i="7" s="1"/>
  <c r="Q116" i="7"/>
  <c r="R116" i="7" s="1"/>
  <c r="Q115" i="7"/>
  <c r="R115" i="7" s="1"/>
  <c r="Q114" i="7"/>
  <c r="R114" i="7" s="1"/>
  <c r="Q113" i="7"/>
  <c r="R113" i="7" s="1"/>
  <c r="Q112" i="7"/>
  <c r="R112" i="7" s="1"/>
  <c r="Q111" i="7"/>
  <c r="Q110" i="7"/>
  <c r="Q109" i="7"/>
  <c r="R109" i="7" s="1"/>
  <c r="Q108" i="7"/>
  <c r="R108" i="7" s="1"/>
  <c r="Q107" i="7"/>
  <c r="R107" i="7" s="1"/>
  <c r="Q106" i="7"/>
  <c r="R106" i="7" s="1"/>
  <c r="Q105" i="7"/>
  <c r="R105" i="7" s="1"/>
  <c r="Q104" i="7"/>
  <c r="R104" i="7" s="1"/>
  <c r="Q103" i="7"/>
  <c r="R103" i="7" s="1"/>
  <c r="Q102" i="7"/>
  <c r="Q101" i="7"/>
  <c r="Q100" i="7"/>
  <c r="R100" i="7" s="1"/>
  <c r="Q99" i="7"/>
  <c r="R99" i="7" s="1"/>
  <c r="Q98" i="7"/>
  <c r="R98" i="7" s="1"/>
  <c r="Q97" i="7"/>
  <c r="R97" i="7" s="1"/>
  <c r="Q96" i="7"/>
  <c r="R96" i="7" s="1"/>
  <c r="Q95" i="7"/>
  <c r="R95" i="7" s="1"/>
  <c r="Q94" i="7"/>
  <c r="R94" i="7" s="1"/>
  <c r="Q93" i="7"/>
  <c r="R93" i="7" s="1"/>
  <c r="Q92" i="7"/>
  <c r="R92" i="7" s="1"/>
  <c r="Q91" i="7"/>
  <c r="R91" i="7" s="1"/>
  <c r="Q90" i="7"/>
  <c r="Q89" i="7"/>
  <c r="Q88" i="7"/>
  <c r="Q87" i="7"/>
  <c r="Q86" i="7"/>
  <c r="R86" i="7" s="1"/>
  <c r="Q85" i="7"/>
  <c r="R85" i="7" s="1"/>
  <c r="Q84" i="7"/>
  <c r="Q83" i="7"/>
  <c r="Q82" i="7"/>
  <c r="Q81" i="7"/>
  <c r="R81" i="7" s="1"/>
  <c r="Q80" i="7"/>
  <c r="R80" i="7" s="1"/>
  <c r="Q79" i="7"/>
  <c r="R79" i="7" s="1"/>
  <c r="Q78" i="7"/>
  <c r="R78" i="7" s="1"/>
  <c r="Q77" i="7"/>
  <c r="R77" i="7" s="1"/>
  <c r="Q76" i="7"/>
  <c r="R76" i="7" s="1"/>
  <c r="Q75" i="7"/>
  <c r="R75" i="7" s="1"/>
  <c r="Q74" i="7"/>
  <c r="R74" i="7" s="1"/>
  <c r="Q73" i="7"/>
  <c r="R73" i="7" s="1"/>
  <c r="Q72" i="7"/>
  <c r="R72" i="7" s="1"/>
  <c r="Q71" i="7"/>
  <c r="R71" i="7" s="1"/>
  <c r="Q70" i="7"/>
  <c r="R70" i="7" s="1"/>
  <c r="Q69" i="7"/>
  <c r="R69" i="7" s="1"/>
  <c r="Q68" i="7"/>
  <c r="R68" i="7" s="1"/>
  <c r="Q67" i="7"/>
  <c r="R67" i="7" s="1"/>
  <c r="Q66" i="7"/>
  <c r="R66" i="7" s="1"/>
  <c r="Q65" i="7"/>
  <c r="R65" i="7" s="1"/>
  <c r="Q64" i="7"/>
  <c r="R64" i="7" s="1"/>
  <c r="Q63" i="7"/>
  <c r="R63" i="7" s="1"/>
  <c r="Q62" i="7"/>
  <c r="R62" i="7" s="1"/>
  <c r="Q61" i="7"/>
  <c r="R61" i="7" s="1"/>
  <c r="Q60" i="7"/>
  <c r="R60" i="7" s="1"/>
  <c r="Q59" i="7"/>
  <c r="R59" i="7" s="1"/>
  <c r="Q58" i="7"/>
  <c r="R58" i="7" s="1"/>
  <c r="Q57" i="7"/>
  <c r="R57" i="7" s="1"/>
  <c r="Q56" i="7"/>
  <c r="R56" i="7" s="1"/>
  <c r="Q55" i="7"/>
  <c r="R55" i="7" s="1"/>
  <c r="Q54" i="7"/>
  <c r="R54" i="7" s="1"/>
  <c r="Q53" i="7"/>
  <c r="R53" i="7" s="1"/>
  <c r="Q52" i="7"/>
  <c r="R52" i="7" s="1"/>
  <c r="Q51" i="7"/>
  <c r="R51" i="7" s="1"/>
  <c r="Q50" i="7"/>
  <c r="R50" i="7" s="1"/>
  <c r="Q49" i="7"/>
  <c r="R49" i="7" s="1"/>
  <c r="Q48" i="7"/>
  <c r="R48" i="7" s="1"/>
  <c r="Q45" i="7"/>
  <c r="R45" i="7" s="1"/>
  <c r="Q44" i="7"/>
  <c r="R44" i="7" s="1"/>
  <c r="Q43" i="7"/>
  <c r="R43" i="7" s="1"/>
  <c r="Q42" i="7"/>
  <c r="R42" i="7" s="1"/>
  <c r="Q41" i="7"/>
  <c r="R41" i="7" s="1"/>
  <c r="Q40" i="7"/>
  <c r="R40" i="7" s="1"/>
  <c r="Q39" i="7"/>
  <c r="R39" i="7" s="1"/>
  <c r="Q38" i="7"/>
  <c r="R38" i="7" s="1"/>
  <c r="Q37" i="7"/>
  <c r="R37" i="7" s="1"/>
  <c r="Q36" i="7"/>
  <c r="R36" i="7" s="1"/>
  <c r="Q35" i="7"/>
  <c r="R35" i="7" s="1"/>
  <c r="Q34" i="7"/>
  <c r="R34" i="7" s="1"/>
  <c r="Q33" i="7"/>
  <c r="R33" i="7" s="1"/>
  <c r="Q32" i="7"/>
  <c r="R32" i="7" s="1"/>
  <c r="Q31" i="7"/>
  <c r="R31" i="7" s="1"/>
  <c r="Q30" i="7"/>
  <c r="R30" i="7" s="1"/>
  <c r="Q29" i="7"/>
  <c r="R29" i="7" s="1"/>
  <c r="Q28" i="7"/>
  <c r="R28" i="7" s="1"/>
  <c r="Q27" i="7"/>
  <c r="R27" i="7" s="1"/>
  <c r="Q26" i="7"/>
  <c r="R26" i="7" s="1"/>
  <c r="Q25" i="7"/>
  <c r="R25" i="7" s="1"/>
  <c r="Q24" i="7"/>
  <c r="R24" i="7" s="1"/>
  <c r="Q23" i="7"/>
  <c r="R23" i="7" s="1"/>
  <c r="Q22" i="7"/>
  <c r="R22" i="7" s="1"/>
  <c r="Q21" i="7"/>
  <c r="R21" i="7" s="1"/>
  <c r="Q20" i="7"/>
  <c r="R20" i="7" s="1"/>
  <c r="Q19" i="7"/>
  <c r="R19" i="7" s="1"/>
  <c r="Q18" i="7"/>
  <c r="R18" i="7" s="1"/>
  <c r="Q17" i="7"/>
  <c r="R17" i="7" s="1"/>
  <c r="Q16" i="7"/>
  <c r="R16" i="7" s="1"/>
  <c r="Q15" i="7"/>
  <c r="R15" i="7" s="1"/>
  <c r="Q14" i="7"/>
  <c r="R14" i="7" s="1"/>
  <c r="Q13" i="7"/>
  <c r="R13" i="7" s="1"/>
  <c r="Q12" i="7"/>
  <c r="R12" i="7" s="1"/>
  <c r="Q11" i="7"/>
  <c r="R11" i="7" s="1"/>
  <c r="Q10" i="7"/>
  <c r="R10" i="7" s="1"/>
  <c r="Q9" i="7"/>
  <c r="R9" i="7" s="1"/>
  <c r="Q8" i="7"/>
  <c r="R8" i="7" s="1"/>
  <c r="Q7" i="7"/>
  <c r="R7" i="7" s="1"/>
  <c r="Q6" i="7"/>
  <c r="R6" i="7" s="1"/>
  <c r="O3" i="7" l="1"/>
  <c r="P3" i="7" s="1"/>
  <c r="P4" i="7"/>
  <c r="Q4" i="7" s="1"/>
  <c r="P5" i="7"/>
  <c r="Q5" i="7" s="1"/>
  <c r="S5" i="7" s="1"/>
  <c r="P6" i="7"/>
  <c r="U6" i="7" s="1"/>
  <c r="V6" i="7" s="1"/>
  <c r="P7" i="7"/>
  <c r="U7" i="7" s="1"/>
  <c r="V7" i="7" s="1"/>
  <c r="P8" i="7"/>
  <c r="U8" i="7" s="1"/>
  <c r="V8" i="7" s="1"/>
  <c r="P9" i="7"/>
  <c r="U9" i="7" s="1"/>
  <c r="V9" i="7" s="1"/>
  <c r="P10" i="7"/>
  <c r="U10" i="7" s="1"/>
  <c r="V10" i="7" s="1"/>
  <c r="P11" i="7"/>
  <c r="U11" i="7" s="1"/>
  <c r="V11" i="7" s="1"/>
  <c r="P12" i="7"/>
  <c r="U12" i="7" s="1"/>
  <c r="V12" i="7" s="1"/>
  <c r="P13" i="7"/>
  <c r="U13" i="7" s="1"/>
  <c r="V13" i="7" s="1"/>
  <c r="P14" i="7"/>
  <c r="U14" i="7" s="1"/>
  <c r="V14" i="7" s="1"/>
  <c r="P15" i="7"/>
  <c r="U15" i="7" s="1"/>
  <c r="V15" i="7" s="1"/>
  <c r="P16" i="7"/>
  <c r="U16" i="7" s="1"/>
  <c r="V16" i="7" s="1"/>
  <c r="P17" i="7"/>
  <c r="U17" i="7" s="1"/>
  <c r="V17" i="7" s="1"/>
  <c r="P18" i="7"/>
  <c r="U18" i="7" s="1"/>
  <c r="V18" i="7" s="1"/>
  <c r="P19" i="7"/>
  <c r="U19" i="7" s="1"/>
  <c r="V19" i="7" s="1"/>
  <c r="P20" i="7"/>
  <c r="U20" i="7" s="1"/>
  <c r="V20" i="7" s="1"/>
  <c r="P21" i="7"/>
  <c r="U21" i="7" s="1"/>
  <c r="V21" i="7" s="1"/>
  <c r="P22" i="7"/>
  <c r="U22" i="7" s="1"/>
  <c r="V22" i="7" s="1"/>
  <c r="P23" i="7"/>
  <c r="U23" i="7" s="1"/>
  <c r="V23" i="7" s="1"/>
  <c r="P24" i="7"/>
  <c r="U24" i="7" s="1"/>
  <c r="V24" i="7" s="1"/>
  <c r="P25" i="7"/>
  <c r="U25" i="7" s="1"/>
  <c r="V25" i="7" s="1"/>
  <c r="P26" i="7"/>
  <c r="U26" i="7" s="1"/>
  <c r="V26" i="7" s="1"/>
  <c r="P27" i="7"/>
  <c r="U27" i="7" s="1"/>
  <c r="V27" i="7" s="1"/>
  <c r="P28" i="7"/>
  <c r="U28" i="7" s="1"/>
  <c r="V28" i="7" s="1"/>
  <c r="P29" i="7"/>
  <c r="U29" i="7" s="1"/>
  <c r="V29" i="7" s="1"/>
  <c r="P30" i="7"/>
  <c r="U30" i="7" s="1"/>
  <c r="V30" i="7" s="1"/>
  <c r="P31" i="7"/>
  <c r="U31" i="7" s="1"/>
  <c r="V31" i="7" s="1"/>
  <c r="P32" i="7"/>
  <c r="U32" i="7" s="1"/>
  <c r="V32" i="7" s="1"/>
  <c r="P33" i="7"/>
  <c r="U33" i="7" s="1"/>
  <c r="V33" i="7" s="1"/>
  <c r="P34" i="7"/>
  <c r="U34" i="7" s="1"/>
  <c r="V34" i="7" s="1"/>
  <c r="P35" i="7"/>
  <c r="U35" i="7" s="1"/>
  <c r="V35" i="7" s="1"/>
  <c r="P36" i="7"/>
  <c r="U36" i="7" s="1"/>
  <c r="V36" i="7" s="1"/>
  <c r="P37" i="7"/>
  <c r="U37" i="7" s="1"/>
  <c r="V37" i="7" s="1"/>
  <c r="P38" i="7"/>
  <c r="U38" i="7" s="1"/>
  <c r="V38" i="7" s="1"/>
  <c r="P39" i="7"/>
  <c r="U39" i="7" s="1"/>
  <c r="V39" i="7" s="1"/>
  <c r="P40" i="7"/>
  <c r="U40" i="7" s="1"/>
  <c r="V40" i="7" s="1"/>
  <c r="P41" i="7"/>
  <c r="U41" i="7" s="1"/>
  <c r="V41" i="7" s="1"/>
  <c r="P42" i="7"/>
  <c r="U42" i="7" s="1"/>
  <c r="V42" i="7" s="1"/>
  <c r="P43" i="7"/>
  <c r="U43" i="7" s="1"/>
  <c r="V43" i="7" s="1"/>
  <c r="P44" i="7"/>
  <c r="U44" i="7" s="1"/>
  <c r="V44" i="7" s="1"/>
  <c r="P45" i="7"/>
  <c r="U45" i="7" s="1"/>
  <c r="V45" i="7" s="1"/>
  <c r="O46" i="7"/>
  <c r="P46" i="7" s="1"/>
  <c r="Q46" i="7" s="1"/>
  <c r="R46" i="7" s="1"/>
  <c r="O47" i="7"/>
  <c r="P47" i="7" s="1"/>
  <c r="Q47" i="7" s="1"/>
  <c r="R47" i="7" s="1"/>
  <c r="P48" i="7"/>
  <c r="U48" i="7" s="1"/>
  <c r="V48" i="7" s="1"/>
  <c r="P49" i="7"/>
  <c r="U49" i="7" s="1"/>
  <c r="V49" i="7" s="1"/>
  <c r="P50" i="7"/>
  <c r="U50" i="7" s="1"/>
  <c r="V50" i="7" s="1"/>
  <c r="P51" i="7"/>
  <c r="U51" i="7" s="1"/>
  <c r="V51" i="7" s="1"/>
  <c r="P52" i="7"/>
  <c r="U52" i="7" s="1"/>
  <c r="V52" i="7" s="1"/>
  <c r="P53" i="7"/>
  <c r="U53" i="7" s="1"/>
  <c r="V53" i="7" s="1"/>
  <c r="P54" i="7"/>
  <c r="U54" i="7" s="1"/>
  <c r="V54" i="7" s="1"/>
  <c r="P55" i="7"/>
  <c r="U55" i="7" s="1"/>
  <c r="V55" i="7" s="1"/>
  <c r="P56" i="7"/>
  <c r="U56" i="7" s="1"/>
  <c r="V56" i="7" s="1"/>
  <c r="P57" i="7"/>
  <c r="U57" i="7" s="1"/>
  <c r="V57" i="7" s="1"/>
  <c r="P58" i="7"/>
  <c r="U58" i="7" s="1"/>
  <c r="V58" i="7" s="1"/>
  <c r="P59" i="7"/>
  <c r="U59" i="7" s="1"/>
  <c r="V59" i="7" s="1"/>
  <c r="P60" i="7"/>
  <c r="U60" i="7" s="1"/>
  <c r="V60" i="7" s="1"/>
  <c r="P61" i="7"/>
  <c r="U61" i="7" s="1"/>
  <c r="V61" i="7" s="1"/>
  <c r="P62" i="7"/>
  <c r="U62" i="7" s="1"/>
  <c r="V62" i="7" s="1"/>
  <c r="P63" i="7"/>
  <c r="U63" i="7" s="1"/>
  <c r="V63" i="7" s="1"/>
  <c r="P64" i="7"/>
  <c r="U64" i="7" s="1"/>
  <c r="V64" i="7" s="1"/>
  <c r="P65" i="7"/>
  <c r="U65" i="7" s="1"/>
  <c r="V65" i="7" s="1"/>
  <c r="P66" i="7"/>
  <c r="U66" i="7" s="1"/>
  <c r="V66" i="7" s="1"/>
  <c r="P67" i="7"/>
  <c r="U67" i="7" s="1"/>
  <c r="V67" i="7" s="1"/>
  <c r="P68" i="7"/>
  <c r="U68" i="7" s="1"/>
  <c r="V68" i="7" s="1"/>
  <c r="P69" i="7"/>
  <c r="U69" i="7" s="1"/>
  <c r="V69" i="7" s="1"/>
  <c r="P70" i="7"/>
  <c r="U70" i="7" s="1"/>
  <c r="V70" i="7" s="1"/>
  <c r="P71" i="7"/>
  <c r="U71" i="7" s="1"/>
  <c r="V71" i="7" s="1"/>
  <c r="P72" i="7"/>
  <c r="U72" i="7" s="1"/>
  <c r="V72" i="7" s="1"/>
  <c r="P73" i="7"/>
  <c r="U73" i="7" s="1"/>
  <c r="V73" i="7" s="1"/>
  <c r="P74" i="7"/>
  <c r="U74" i="7" s="1"/>
  <c r="V74" i="7" s="1"/>
  <c r="P75" i="7"/>
  <c r="U75" i="7" s="1"/>
  <c r="V75" i="7" s="1"/>
  <c r="P76" i="7"/>
  <c r="U76" i="7" s="1"/>
  <c r="V76" i="7" s="1"/>
  <c r="P77" i="7"/>
  <c r="U77" i="7" s="1"/>
  <c r="V77" i="7" s="1"/>
  <c r="P78" i="7"/>
  <c r="U78" i="7" s="1"/>
  <c r="V78" i="7" s="1"/>
  <c r="P79" i="7"/>
  <c r="U79" i="7" s="1"/>
  <c r="V79" i="7" s="1"/>
  <c r="P80" i="7"/>
  <c r="U80" i="7" s="1"/>
  <c r="V80" i="7" s="1"/>
  <c r="P81" i="7"/>
  <c r="U81" i="7" s="1"/>
  <c r="V81" i="7" s="1"/>
  <c r="P82" i="7"/>
  <c r="U82" i="7" s="1"/>
  <c r="W82" i="7" s="1"/>
  <c r="P83" i="7"/>
  <c r="U83" i="7" s="1"/>
  <c r="W83" i="7" s="1"/>
  <c r="P84" i="7"/>
  <c r="U84" i="7" s="1"/>
  <c r="W84" i="7" s="1"/>
  <c r="P85" i="7"/>
  <c r="U85" i="7" s="1"/>
  <c r="V85" i="7" s="1"/>
  <c r="P86" i="7"/>
  <c r="U86" i="7" s="1"/>
  <c r="V86" i="7" s="1"/>
  <c r="P87" i="7"/>
  <c r="U87" i="7" s="1"/>
  <c r="W87" i="7" s="1"/>
  <c r="P88" i="7"/>
  <c r="U88" i="7" s="1"/>
  <c r="W88" i="7" s="1"/>
  <c r="P89" i="7"/>
  <c r="U89" i="7" s="1"/>
  <c r="W89" i="7" s="1"/>
  <c r="P90" i="7"/>
  <c r="U90" i="7" s="1"/>
  <c r="W90" i="7" s="1"/>
  <c r="P91" i="7"/>
  <c r="U91" i="7" s="1"/>
  <c r="V91" i="7" s="1"/>
  <c r="P92" i="7"/>
  <c r="U92" i="7" s="1"/>
  <c r="V92" i="7" s="1"/>
  <c r="P93" i="7"/>
  <c r="U93" i="7" s="1"/>
  <c r="V93" i="7" s="1"/>
  <c r="P94" i="7"/>
  <c r="U94" i="7" s="1"/>
  <c r="V94" i="7" s="1"/>
  <c r="P95" i="7"/>
  <c r="U95" i="7" s="1"/>
  <c r="V95" i="7" s="1"/>
  <c r="P96" i="7"/>
  <c r="U96" i="7" s="1"/>
  <c r="V96" i="7" s="1"/>
  <c r="P97" i="7"/>
  <c r="U97" i="7" s="1"/>
  <c r="V97" i="7" s="1"/>
  <c r="P98" i="7"/>
  <c r="U98" i="7" s="1"/>
  <c r="V98" i="7" s="1"/>
  <c r="P99" i="7"/>
  <c r="U99" i="7" s="1"/>
  <c r="V99" i="7" s="1"/>
  <c r="P100" i="7"/>
  <c r="U100" i="7" s="1"/>
  <c r="V100" i="7" s="1"/>
  <c r="P101" i="7"/>
  <c r="U101" i="7" s="1"/>
  <c r="W101" i="7" s="1"/>
  <c r="P102" i="7"/>
  <c r="U102" i="7" s="1"/>
  <c r="W102" i="7" s="1"/>
  <c r="P103" i="7"/>
  <c r="U103" i="7" s="1"/>
  <c r="V103" i="7" s="1"/>
  <c r="P104" i="7"/>
  <c r="U104" i="7" s="1"/>
  <c r="V104" i="7" s="1"/>
  <c r="P105" i="7"/>
  <c r="U105" i="7" s="1"/>
  <c r="V105" i="7" s="1"/>
  <c r="P106" i="7"/>
  <c r="U106" i="7" s="1"/>
  <c r="V106" i="7" s="1"/>
  <c r="P107" i="7"/>
  <c r="U107" i="7" s="1"/>
  <c r="V107" i="7" s="1"/>
  <c r="P108" i="7"/>
  <c r="U108" i="7" s="1"/>
  <c r="V108" i="7" s="1"/>
  <c r="P109" i="7"/>
  <c r="U109" i="7" s="1"/>
  <c r="V109" i="7" s="1"/>
  <c r="P110" i="7"/>
  <c r="U110" i="7" s="1"/>
  <c r="W110" i="7" s="1"/>
  <c r="P111" i="7"/>
  <c r="U111" i="7" s="1"/>
  <c r="W111" i="7" s="1"/>
  <c r="P112" i="7"/>
  <c r="U112" i="7" s="1"/>
  <c r="V112" i="7" s="1"/>
  <c r="P113" i="7"/>
  <c r="U113" i="7" s="1"/>
  <c r="V113" i="7" s="1"/>
  <c r="P114" i="7"/>
  <c r="U114" i="7" s="1"/>
  <c r="V114" i="7" s="1"/>
  <c r="P115" i="7"/>
  <c r="U115" i="7" s="1"/>
  <c r="V115" i="7" s="1"/>
  <c r="P116" i="7"/>
  <c r="U116" i="7" s="1"/>
  <c r="V116" i="7" s="1"/>
  <c r="P117" i="7"/>
  <c r="U117" i="7" s="1"/>
  <c r="V117" i="7" s="1"/>
  <c r="P118" i="7"/>
  <c r="U118" i="7" s="1"/>
  <c r="V118" i="7" s="1"/>
  <c r="P119" i="7"/>
  <c r="U119" i="7" s="1"/>
  <c r="V119" i="7" s="1"/>
  <c r="P120" i="7"/>
  <c r="U120" i="7" s="1"/>
  <c r="V120" i="7" s="1"/>
  <c r="P121" i="7"/>
  <c r="U121" i="7" s="1"/>
  <c r="V121" i="7" s="1"/>
  <c r="P122" i="7"/>
  <c r="U122" i="7" s="1"/>
  <c r="V122" i="7" s="1"/>
  <c r="P123" i="7"/>
  <c r="U123" i="7" s="1"/>
  <c r="V123" i="7" s="1"/>
  <c r="P124" i="7"/>
  <c r="U124" i="7" s="1"/>
  <c r="V124" i="7" s="1"/>
  <c r="P125" i="7"/>
  <c r="U125" i="7" s="1"/>
  <c r="V125" i="7" s="1"/>
  <c r="P126" i="7"/>
  <c r="U126" i="7" s="1"/>
  <c r="V126" i="7" s="1"/>
  <c r="P127" i="7"/>
  <c r="U127" i="7" s="1"/>
  <c r="V127" i="7" s="1"/>
  <c r="P128" i="7"/>
  <c r="U128" i="7" s="1"/>
  <c r="V128" i="7" s="1"/>
  <c r="P129" i="7"/>
  <c r="U129" i="7" s="1"/>
  <c r="V129" i="7" s="1"/>
  <c r="P130" i="7"/>
  <c r="U130" i="7" s="1"/>
  <c r="V130" i="7" s="1"/>
  <c r="P131" i="7"/>
  <c r="U131" i="7" s="1"/>
  <c r="V131" i="7" s="1"/>
  <c r="P132" i="7"/>
  <c r="U132" i="7" s="1"/>
  <c r="V132" i="7" s="1"/>
  <c r="P133" i="7"/>
  <c r="U133" i="7" s="1"/>
  <c r="V133" i="7" s="1"/>
  <c r="P134" i="7"/>
  <c r="U134" i="7" s="1"/>
  <c r="V134" i="7" s="1"/>
  <c r="P135" i="7"/>
  <c r="U135" i="7" s="1"/>
  <c r="V135" i="7" s="1"/>
  <c r="P136" i="7"/>
  <c r="U136" i="7" s="1"/>
  <c r="V136" i="7" s="1"/>
  <c r="P137" i="7"/>
  <c r="U137" i="7" s="1"/>
  <c r="V137" i="7" s="1"/>
  <c r="P138" i="7"/>
  <c r="U138" i="7" s="1"/>
  <c r="V138" i="7" s="1"/>
  <c r="P139" i="7"/>
  <c r="U139" i="7" s="1"/>
  <c r="V139" i="7" s="1"/>
  <c r="P140" i="7"/>
  <c r="U140" i="7" s="1"/>
  <c r="V140" i="7" s="1"/>
  <c r="P141" i="7"/>
  <c r="U141" i="7" s="1"/>
  <c r="V141" i="7" s="1"/>
  <c r="P142" i="7"/>
  <c r="U142" i="7" s="1"/>
  <c r="V142" i="7" s="1"/>
  <c r="P143" i="7"/>
  <c r="U143" i="7" s="1"/>
  <c r="V143" i="7" s="1"/>
  <c r="P144" i="7"/>
  <c r="U144" i="7" s="1"/>
  <c r="V144" i="7" s="1"/>
  <c r="P145" i="7"/>
  <c r="U145" i="7" s="1"/>
  <c r="V145" i="7" s="1"/>
  <c r="P146" i="7"/>
  <c r="U146" i="7" s="1"/>
  <c r="V146" i="7" s="1"/>
  <c r="P147" i="7"/>
  <c r="U147" i="7" s="1"/>
  <c r="V147" i="7" s="1"/>
  <c r="P148" i="7"/>
  <c r="U148" i="7" s="1"/>
  <c r="V148" i="7" s="1"/>
  <c r="P149" i="7"/>
  <c r="U149" i="7" s="1"/>
  <c r="V149" i="7" s="1"/>
  <c r="P150" i="7"/>
  <c r="U150" i="7" s="1"/>
  <c r="V150" i="7" s="1"/>
  <c r="P151" i="7"/>
  <c r="U151" i="7" s="1"/>
  <c r="V151" i="7" s="1"/>
  <c r="P152" i="7"/>
  <c r="U152" i="7" s="1"/>
  <c r="V152" i="7" s="1"/>
  <c r="P153" i="7"/>
  <c r="U153" i="7" s="1"/>
  <c r="V153" i="7" s="1"/>
  <c r="P154" i="7"/>
  <c r="U154" i="7" s="1"/>
  <c r="V154" i="7" s="1"/>
  <c r="P155" i="7"/>
  <c r="U155" i="7" s="1"/>
  <c r="V155" i="7" s="1"/>
  <c r="P156" i="7"/>
  <c r="U156" i="7" s="1"/>
  <c r="V156" i="7" s="1"/>
  <c r="P157" i="7"/>
  <c r="U157" i="7" s="1"/>
  <c r="V157" i="7" s="1"/>
  <c r="P158" i="7"/>
  <c r="U158" i="7" s="1"/>
  <c r="V158" i="7" s="1"/>
  <c r="P159" i="7"/>
  <c r="U159" i="7" s="1"/>
  <c r="V159" i="7" s="1"/>
  <c r="P160" i="7"/>
  <c r="U160" i="7" s="1"/>
  <c r="V160" i="7" s="1"/>
  <c r="P161" i="7"/>
  <c r="U161" i="7" s="1"/>
  <c r="V161" i="7" s="1"/>
  <c r="P162" i="7"/>
  <c r="U162" i="7" s="1"/>
  <c r="V162" i="7" s="1"/>
  <c r="P163" i="7"/>
  <c r="U163" i="7" s="1"/>
  <c r="V163" i="7" s="1"/>
  <c r="P164" i="7"/>
  <c r="U164" i="7" s="1"/>
  <c r="V164" i="7" s="1"/>
  <c r="P165" i="7"/>
  <c r="U165" i="7" s="1"/>
  <c r="V165" i="7" s="1"/>
  <c r="P166" i="7"/>
  <c r="U166" i="7" s="1"/>
  <c r="V166" i="7" s="1"/>
  <c r="P167" i="7"/>
  <c r="U167" i="7" s="1"/>
  <c r="V167" i="7" s="1"/>
  <c r="P168" i="7"/>
  <c r="U168" i="7" s="1"/>
  <c r="V168" i="7" s="1"/>
  <c r="P169" i="7"/>
  <c r="U169" i="7" s="1"/>
  <c r="W169" i="7" s="1"/>
  <c r="P170" i="7"/>
  <c r="U170" i="7" s="1"/>
  <c r="V170" i="7" s="1"/>
  <c r="P171" i="7"/>
  <c r="U171" i="7" s="1"/>
  <c r="V171" i="7" s="1"/>
  <c r="P172" i="7"/>
  <c r="U172" i="7" s="1"/>
  <c r="V172" i="7" s="1"/>
  <c r="P173" i="7"/>
  <c r="U173" i="7" s="1"/>
  <c r="V173" i="7" s="1"/>
  <c r="P174" i="7"/>
  <c r="U174" i="7" s="1"/>
  <c r="V174" i="7" s="1"/>
  <c r="P175" i="7"/>
  <c r="U175" i="7" s="1"/>
  <c r="V175" i="7" s="1"/>
  <c r="P176" i="7"/>
  <c r="U176" i="7" s="1"/>
  <c r="V176" i="7" s="1"/>
  <c r="P177" i="7"/>
  <c r="U177" i="7" s="1"/>
  <c r="V177" i="7" s="1"/>
  <c r="P178" i="7"/>
  <c r="U178" i="7" s="1"/>
  <c r="V178" i="7" s="1"/>
  <c r="P179" i="7"/>
  <c r="U179" i="7" s="1"/>
  <c r="V179" i="7" s="1"/>
  <c r="P180" i="7"/>
  <c r="U180" i="7" s="1"/>
  <c r="V180" i="7" s="1"/>
  <c r="P181" i="7"/>
  <c r="U181" i="7" s="1"/>
  <c r="V181" i="7" s="1"/>
  <c r="P182" i="7"/>
  <c r="U182" i="7" s="1"/>
  <c r="V182" i="7" s="1"/>
  <c r="P183" i="7"/>
  <c r="U183" i="7" s="1"/>
  <c r="V183" i="7" s="1"/>
  <c r="P184" i="7"/>
  <c r="U184" i="7" s="1"/>
  <c r="V184" i="7" s="1"/>
  <c r="P185" i="7"/>
  <c r="U185" i="7" s="1"/>
  <c r="V185" i="7" s="1"/>
  <c r="P186" i="7"/>
  <c r="U186" i="7" s="1"/>
  <c r="V186" i="7" s="1"/>
  <c r="P187" i="7"/>
  <c r="U187" i="7" s="1"/>
  <c r="V187" i="7" s="1"/>
  <c r="P188" i="7"/>
  <c r="U188" i="7" s="1"/>
  <c r="V188" i="7" s="1"/>
  <c r="P189" i="7"/>
  <c r="U189" i="7" s="1"/>
  <c r="V189" i="7" s="1"/>
  <c r="P190" i="7"/>
  <c r="U190" i="7" s="1"/>
  <c r="V190" i="7" s="1"/>
  <c r="P191" i="7"/>
  <c r="U191" i="7" s="1"/>
  <c r="X191" i="7" s="1"/>
  <c r="P192" i="7"/>
  <c r="U192" i="7" s="1"/>
  <c r="X192" i="7" s="1"/>
  <c r="P193" i="7"/>
  <c r="U193" i="7" s="1"/>
  <c r="V193" i="7" s="1"/>
  <c r="P194" i="7"/>
  <c r="U194" i="7" s="1"/>
  <c r="X194" i="7" s="1"/>
  <c r="P195" i="7"/>
  <c r="U195" i="7" s="1"/>
  <c r="X195" i="7" s="1"/>
  <c r="P196" i="7"/>
  <c r="U196" i="7" s="1"/>
  <c r="X196" i="7" s="1"/>
  <c r="P197" i="7"/>
  <c r="U197" i="7" s="1"/>
  <c r="X197" i="7" s="1"/>
  <c r="P198" i="7"/>
  <c r="U198" i="7" s="1"/>
  <c r="X198" i="7" s="1"/>
  <c r="P199" i="7"/>
  <c r="U199" i="7" s="1"/>
  <c r="X199" i="7" s="1"/>
  <c r="P200" i="7"/>
  <c r="U200" i="7" s="1"/>
  <c r="X200" i="7" s="1"/>
  <c r="P201" i="7"/>
  <c r="Q201" i="7" s="1"/>
  <c r="T201" i="7" s="1"/>
  <c r="P202" i="7"/>
  <c r="Q202" i="7" s="1"/>
  <c r="T202" i="7" s="1"/>
  <c r="P203" i="7"/>
  <c r="Q203" i="7" s="1"/>
  <c r="T203" i="7" s="1"/>
  <c r="P204" i="7"/>
  <c r="Q204" i="7" s="1"/>
  <c r="T204" i="7" s="1"/>
  <c r="P205" i="7"/>
  <c r="Q205" i="7" s="1"/>
  <c r="T205" i="7" s="1"/>
  <c r="P206" i="7"/>
  <c r="Q206" i="7" s="1"/>
  <c r="T206" i="7" s="1"/>
  <c r="P207" i="7"/>
  <c r="Q207" i="7" s="1"/>
  <c r="T207" i="7" s="1"/>
  <c r="P208" i="7"/>
  <c r="Q208" i="7" s="1"/>
  <c r="T208" i="7" s="1"/>
  <c r="P209" i="7"/>
  <c r="Q209" i="7" s="1"/>
  <c r="T209" i="7" s="1"/>
  <c r="P210" i="7"/>
  <c r="Q210" i="7" s="1"/>
  <c r="T210" i="7" s="1"/>
  <c r="P211" i="7"/>
  <c r="Q211" i="7" s="1"/>
  <c r="T211" i="7" s="1"/>
  <c r="P212" i="7"/>
  <c r="Q212" i="7" s="1"/>
  <c r="T212" i="7" s="1"/>
  <c r="P213" i="7"/>
  <c r="Q213" i="7" s="1"/>
  <c r="T213" i="7" s="1"/>
  <c r="O214" i="7"/>
  <c r="P214" i="7" s="1"/>
  <c r="Q214" i="7" s="1"/>
  <c r="R214" i="7" s="1"/>
  <c r="O215" i="7"/>
  <c r="P215" i="7" s="1"/>
  <c r="Q215" i="7" s="1"/>
  <c r="R215" i="7" s="1"/>
  <c r="O216" i="7"/>
  <c r="P216" i="7" s="1"/>
  <c r="Q216" i="7" s="1"/>
  <c r="R216" i="7" s="1"/>
  <c r="O217" i="7"/>
  <c r="P217" i="7" s="1"/>
  <c r="Q217" i="7" s="1"/>
  <c r="R217" i="7" s="1"/>
  <c r="O218" i="7"/>
  <c r="P218" i="7" s="1"/>
  <c r="Q218" i="7" s="1"/>
  <c r="R218" i="7" s="1"/>
  <c r="O219" i="7"/>
  <c r="P219" i="7" s="1"/>
  <c r="Q219" i="7" s="1"/>
  <c r="R219" i="7" s="1"/>
  <c r="O220" i="7"/>
  <c r="P220" i="7" s="1"/>
  <c r="Q220" i="7" s="1"/>
  <c r="R220" i="7" s="1"/>
  <c r="O221" i="7"/>
  <c r="P221" i="7" s="1"/>
  <c r="Q221" i="7" s="1"/>
  <c r="R221" i="7" s="1"/>
  <c r="O222" i="7"/>
  <c r="P222" i="7" s="1"/>
  <c r="Q222" i="7" s="1"/>
  <c r="R222" i="7" s="1"/>
  <c r="O223" i="7"/>
  <c r="P223" i="7" s="1"/>
  <c r="Q223" i="7" s="1"/>
  <c r="R223" i="7" s="1"/>
  <c r="O224" i="7"/>
  <c r="P224" i="7" s="1"/>
  <c r="Q224" i="7" s="1"/>
  <c r="R224" i="7" s="1"/>
  <c r="O225" i="7"/>
  <c r="P225" i="7" s="1"/>
  <c r="Q225" i="7" s="1"/>
  <c r="R225" i="7" s="1"/>
  <c r="O226" i="7"/>
  <c r="P226" i="7" s="1"/>
  <c r="Q226" i="7" s="1"/>
  <c r="R226" i="7" s="1"/>
  <c r="O227" i="7"/>
  <c r="P227" i="7" s="1"/>
  <c r="Q227" i="7" s="1"/>
  <c r="R227" i="7" s="1"/>
  <c r="O228" i="7"/>
  <c r="P228" i="7" s="1"/>
  <c r="Q228" i="7" s="1"/>
  <c r="R228" i="7" s="1"/>
  <c r="O229" i="7"/>
  <c r="P229" i="7" s="1"/>
  <c r="Q229" i="7" s="1"/>
  <c r="R229" i="7" s="1"/>
  <c r="O230" i="7"/>
  <c r="P230" i="7" s="1"/>
  <c r="Q230" i="7" s="1"/>
  <c r="R230" i="7" s="1"/>
  <c r="O231" i="7"/>
  <c r="P231" i="7" s="1"/>
  <c r="Q231" i="7" s="1"/>
  <c r="R231" i="7" s="1"/>
  <c r="O232" i="7"/>
  <c r="P232" i="7" s="1"/>
  <c r="Q232" i="7" s="1"/>
  <c r="R232" i="7" s="1"/>
  <c r="O233" i="7"/>
  <c r="P233" i="7" s="1"/>
  <c r="Q233" i="7" s="1"/>
  <c r="R233" i="7" s="1"/>
  <c r="O234" i="7"/>
  <c r="P234" i="7" s="1"/>
  <c r="Q234" i="7" s="1"/>
  <c r="R234" i="7" s="1"/>
  <c r="O235" i="7"/>
  <c r="P235" i="7" s="1"/>
  <c r="Q235" i="7" s="1"/>
  <c r="R235" i="7" s="1"/>
  <c r="O236" i="7"/>
  <c r="P236" i="7" s="1"/>
  <c r="Q236" i="7" s="1"/>
  <c r="R236" i="7" s="1"/>
  <c r="O237" i="7"/>
  <c r="P237" i="7" s="1"/>
  <c r="Q237" i="7" s="1"/>
  <c r="R237" i="7" s="1"/>
  <c r="O238" i="7"/>
  <c r="P238" i="7" s="1"/>
  <c r="Q238" i="7" s="1"/>
  <c r="R238" i="7" s="1"/>
  <c r="O239" i="7"/>
  <c r="P239" i="7" s="1"/>
  <c r="Q239" i="7" s="1"/>
  <c r="R239" i="7" s="1"/>
  <c r="O240" i="7"/>
  <c r="P240" i="7" s="1"/>
  <c r="Q240" i="7" s="1"/>
  <c r="R240" i="7" s="1"/>
  <c r="O241" i="7"/>
  <c r="P241" i="7" s="1"/>
  <c r="Q241" i="7" s="1"/>
  <c r="R241" i="7" s="1"/>
  <c r="O242" i="7"/>
  <c r="P242" i="7" s="1"/>
  <c r="Q242" i="7" s="1"/>
  <c r="R242" i="7" s="1"/>
  <c r="O243" i="7"/>
  <c r="P243" i="7" s="1"/>
  <c r="Q243" i="7" s="1"/>
  <c r="R243" i="7" s="1"/>
  <c r="O244" i="7"/>
  <c r="P244" i="7" s="1"/>
  <c r="Q244" i="7" s="1"/>
  <c r="R244" i="7" s="1"/>
  <c r="O245" i="7"/>
  <c r="P245" i="7" s="1"/>
  <c r="Q245" i="7" s="1"/>
  <c r="R245" i="7" s="1"/>
  <c r="O246" i="7"/>
  <c r="P246" i="7" s="1"/>
  <c r="Q246" i="7" s="1"/>
  <c r="R246" i="7" s="1"/>
  <c r="O247" i="7"/>
  <c r="P247" i="7" s="1"/>
  <c r="Q247" i="7" s="1"/>
  <c r="R247" i="7" s="1"/>
  <c r="O248" i="7"/>
  <c r="P248" i="7" s="1"/>
  <c r="Q248" i="7" s="1"/>
  <c r="R248" i="7" s="1"/>
  <c r="O249" i="7"/>
  <c r="P249" i="7" s="1"/>
  <c r="Q249" i="7" s="1"/>
  <c r="R249" i="7" s="1"/>
  <c r="O250" i="7"/>
  <c r="P250" i="7" s="1"/>
  <c r="Q250" i="7" s="1"/>
  <c r="R250" i="7" s="1"/>
  <c r="O251" i="7"/>
  <c r="P251" i="7" s="1"/>
  <c r="Q251" i="7" s="1"/>
  <c r="R251" i="7" s="1"/>
  <c r="O252" i="7"/>
  <c r="P252" i="7" s="1"/>
  <c r="Q252" i="7" s="1"/>
  <c r="R252" i="7" s="1"/>
  <c r="O253" i="7"/>
  <c r="P253" i="7" s="1"/>
  <c r="Q253" i="7" s="1"/>
  <c r="R253" i="7" s="1"/>
  <c r="O254" i="7"/>
  <c r="P254" i="7" s="1"/>
  <c r="Q254" i="7" s="1"/>
  <c r="R254" i="7" s="1"/>
  <c r="O255" i="7"/>
  <c r="P255" i="7" s="1"/>
  <c r="Q255" i="7" s="1"/>
  <c r="R255" i="7" s="1"/>
  <c r="O256" i="7"/>
  <c r="P256" i="7" s="1"/>
  <c r="Q256" i="7" s="1"/>
  <c r="R256" i="7" s="1"/>
  <c r="O257" i="7"/>
  <c r="P257" i="7" s="1"/>
  <c r="Q257" i="7" s="1"/>
  <c r="R257" i="7" s="1"/>
  <c r="O258" i="7"/>
  <c r="P258" i="7" s="1"/>
  <c r="Q258" i="7" s="1"/>
  <c r="R258" i="7" s="1"/>
  <c r="O259" i="7"/>
  <c r="P259" i="7" s="1"/>
  <c r="Q259" i="7" s="1"/>
  <c r="R259" i="7" s="1"/>
  <c r="O260" i="7"/>
  <c r="P260" i="7"/>
  <c r="Q260" i="7" s="1"/>
  <c r="R260" i="7" s="1"/>
  <c r="O261" i="7"/>
  <c r="P261" i="7" s="1"/>
  <c r="Q261" i="7" s="1"/>
  <c r="R261" i="7" s="1"/>
  <c r="O262" i="7"/>
  <c r="P262" i="7" s="1"/>
  <c r="Q262" i="7" s="1"/>
  <c r="R262" i="7" s="1"/>
  <c r="O263" i="7"/>
  <c r="P263" i="7" s="1"/>
  <c r="Q263" i="7" s="1"/>
  <c r="R263" i="7" s="1"/>
  <c r="O264" i="7"/>
  <c r="P264" i="7" s="1"/>
  <c r="Q264" i="7" s="1"/>
  <c r="R264" i="7" s="1"/>
  <c r="O265" i="7"/>
  <c r="P265" i="7" s="1"/>
  <c r="Q265" i="7" s="1"/>
  <c r="R265" i="7" s="1"/>
  <c r="O266" i="7"/>
  <c r="P266" i="7" s="1"/>
  <c r="Q266" i="7" s="1"/>
  <c r="R266" i="7" s="1"/>
  <c r="O267" i="7"/>
  <c r="P267" i="7" s="1"/>
  <c r="Q267" i="7" s="1"/>
  <c r="R267" i="7" s="1"/>
  <c r="O268" i="7"/>
  <c r="P268" i="7" s="1"/>
  <c r="Q268" i="7" s="1"/>
  <c r="R268" i="7" s="1"/>
  <c r="O269" i="7"/>
  <c r="P269" i="7" s="1"/>
  <c r="Q269" i="7" s="1"/>
  <c r="R269" i="7" s="1"/>
  <c r="O270" i="7"/>
  <c r="P270" i="7" s="1"/>
  <c r="Q270" i="7" s="1"/>
  <c r="R270" i="7" s="1"/>
  <c r="O271" i="7"/>
  <c r="P271" i="7" s="1"/>
  <c r="Q271" i="7" s="1"/>
  <c r="R271" i="7" s="1"/>
  <c r="O272" i="7"/>
  <c r="P272" i="7" s="1"/>
  <c r="Q272" i="7" s="1"/>
  <c r="R272" i="7" s="1"/>
  <c r="O273" i="7"/>
  <c r="P273" i="7" s="1"/>
  <c r="Q273" i="7" s="1"/>
  <c r="R273" i="7" s="1"/>
  <c r="O274" i="7"/>
  <c r="P274" i="7" s="1"/>
  <c r="Q274" i="7" s="1"/>
  <c r="R274" i="7" s="1"/>
  <c r="O275" i="7"/>
  <c r="P275" i="7" s="1"/>
  <c r="Q275" i="7" s="1"/>
  <c r="R275" i="7" s="1"/>
  <c r="O276" i="7"/>
  <c r="P276" i="7" s="1"/>
  <c r="Q276" i="7" s="1"/>
  <c r="R276" i="7" s="1"/>
  <c r="O277" i="7"/>
  <c r="P277" i="7" s="1"/>
  <c r="Q277" i="7" s="1"/>
  <c r="R277" i="7" s="1"/>
  <c r="O278" i="7"/>
  <c r="P278" i="7" s="1"/>
  <c r="Q278" i="7" s="1"/>
  <c r="R278" i="7" s="1"/>
  <c r="O279" i="7"/>
  <c r="P279" i="7" s="1"/>
  <c r="Q279" i="7" s="1"/>
  <c r="R279" i="7" s="1"/>
  <c r="O280" i="7"/>
  <c r="P280" i="7" s="1"/>
  <c r="Q280" i="7" s="1"/>
  <c r="R280" i="7" s="1"/>
  <c r="O281" i="7"/>
  <c r="P281" i="7" s="1"/>
  <c r="Q281" i="7" s="1"/>
  <c r="R281" i="7" s="1"/>
  <c r="O282" i="7"/>
  <c r="P282" i="7" s="1"/>
  <c r="Q282" i="7" s="1"/>
  <c r="R282" i="7" s="1"/>
  <c r="O283" i="7"/>
  <c r="P283" i="7" s="1"/>
  <c r="Q283" i="7" s="1"/>
  <c r="R283" i="7" s="1"/>
  <c r="O284" i="7"/>
  <c r="P284" i="7" s="1"/>
  <c r="Q284" i="7" s="1"/>
  <c r="R284" i="7" s="1"/>
  <c r="O285" i="7"/>
  <c r="P285" i="7" s="1"/>
  <c r="Q285" i="7" s="1"/>
  <c r="R285" i="7" s="1"/>
  <c r="O286" i="7"/>
  <c r="P286" i="7" s="1"/>
  <c r="Q286" i="7" s="1"/>
  <c r="R286" i="7" s="1"/>
  <c r="O287" i="7"/>
  <c r="P287" i="7" s="1"/>
  <c r="Q287" i="7" s="1"/>
  <c r="R287" i="7" s="1"/>
  <c r="O288" i="7"/>
  <c r="P288" i="7" s="1"/>
  <c r="Q288" i="7" s="1"/>
  <c r="R288" i="7" s="1"/>
  <c r="O289" i="7"/>
  <c r="P289" i="7" s="1"/>
  <c r="Q289" i="7" s="1"/>
  <c r="R289" i="7" s="1"/>
  <c r="O290" i="7"/>
  <c r="P290" i="7" s="1"/>
  <c r="Q290" i="7" s="1"/>
  <c r="R290" i="7" s="1"/>
  <c r="O291" i="7"/>
  <c r="P291" i="7" s="1"/>
  <c r="Q291" i="7" s="1"/>
  <c r="R291" i="7" s="1"/>
  <c r="O292" i="7"/>
  <c r="P292" i="7" s="1"/>
  <c r="Q292" i="7" s="1"/>
  <c r="R292" i="7" s="1"/>
  <c r="O293" i="7"/>
  <c r="P293" i="7" s="1"/>
  <c r="Q293" i="7" s="1"/>
  <c r="R293" i="7" s="1"/>
  <c r="O294" i="7"/>
  <c r="P294" i="7" s="1"/>
  <c r="Q294" i="7" s="1"/>
  <c r="R294" i="7" s="1"/>
  <c r="O295" i="7"/>
  <c r="P295" i="7" s="1"/>
  <c r="Q295" i="7" s="1"/>
  <c r="R295" i="7" s="1"/>
  <c r="O296" i="7"/>
  <c r="P296" i="7" s="1"/>
  <c r="Q296" i="7" s="1"/>
  <c r="R296" i="7" s="1"/>
  <c r="O297" i="7"/>
  <c r="P297" i="7" s="1"/>
  <c r="Q297" i="7" s="1"/>
  <c r="R297" i="7" s="1"/>
  <c r="O298" i="7"/>
  <c r="P298" i="7" s="1"/>
  <c r="Q298" i="7" s="1"/>
  <c r="R298" i="7" s="1"/>
  <c r="O299" i="7"/>
  <c r="P299" i="7" s="1"/>
  <c r="Q299" i="7" s="1"/>
  <c r="R299" i="7" s="1"/>
  <c r="O300" i="7"/>
  <c r="P300" i="7" s="1"/>
  <c r="Q300" i="7" s="1"/>
  <c r="R300" i="7" s="1"/>
  <c r="O301" i="7"/>
  <c r="P301" i="7" s="1"/>
  <c r="Q301" i="7" s="1"/>
  <c r="R301" i="7" s="1"/>
  <c r="O302" i="7"/>
  <c r="P302" i="7" s="1"/>
  <c r="Q302" i="7" s="1"/>
  <c r="R302" i="7" s="1"/>
  <c r="O303" i="7"/>
  <c r="P303" i="7" s="1"/>
  <c r="Q303" i="7" s="1"/>
  <c r="R303" i="7" s="1"/>
  <c r="O304" i="7"/>
  <c r="P304" i="7" s="1"/>
  <c r="Q304" i="7" s="1"/>
  <c r="R304" i="7" s="1"/>
  <c r="O305" i="7"/>
  <c r="P305" i="7" s="1"/>
  <c r="Q305" i="7" s="1"/>
  <c r="R305" i="7" s="1"/>
  <c r="O306" i="7"/>
  <c r="P306" i="7" s="1"/>
  <c r="Q306" i="7" s="1"/>
  <c r="R306" i="7" s="1"/>
  <c r="L307" i="7"/>
  <c r="X307" i="7" l="1"/>
  <c r="F7" i="3" s="1"/>
  <c r="W307" i="7"/>
  <c r="E7" i="3" s="1"/>
  <c r="V307" i="7"/>
  <c r="D7" i="3" s="1"/>
  <c r="U307" i="7"/>
  <c r="T307" i="7"/>
  <c r="J7" i="3" s="1"/>
  <c r="R307" i="7"/>
  <c r="H7" i="3" s="1"/>
  <c r="S4" i="7"/>
  <c r="S307" i="7" s="1"/>
  <c r="I7" i="3" s="1"/>
  <c r="Q307" i="7"/>
  <c r="P307" i="7"/>
  <c r="L8" i="3" l="1"/>
  <c r="L7" i="3"/>
  <c r="G8" i="3"/>
  <c r="G7" i="3"/>
  <c r="J9" i="3"/>
  <c r="I9" i="3"/>
  <c r="F9" i="3"/>
  <c r="E9" i="3"/>
  <c r="U4" i="6"/>
  <c r="T181" i="6"/>
  <c r="T180" i="6"/>
  <c r="T179" i="6"/>
  <c r="T178" i="6"/>
  <c r="T177" i="6"/>
  <c r="T176" i="6"/>
  <c r="T175" i="6"/>
  <c r="T174" i="6"/>
  <c r="T173" i="6"/>
  <c r="T172" i="6"/>
  <c r="T171" i="6"/>
  <c r="T170" i="6"/>
  <c r="T169" i="6"/>
  <c r="T168" i="6"/>
  <c r="T167" i="6"/>
  <c r="T166" i="6"/>
  <c r="T165" i="6"/>
  <c r="T164" i="6"/>
  <c r="T163" i="6"/>
  <c r="T162" i="6"/>
  <c r="T161" i="6"/>
  <c r="T160" i="6"/>
  <c r="T159" i="6"/>
  <c r="T158" i="6"/>
  <c r="T157" i="6"/>
  <c r="T156" i="6"/>
  <c r="T155" i="6"/>
  <c r="T154" i="6"/>
  <c r="T153" i="6"/>
  <c r="T152" i="6"/>
  <c r="T151" i="6"/>
  <c r="T150" i="6"/>
  <c r="T149" i="6"/>
  <c r="T148" i="6"/>
  <c r="T147" i="6"/>
  <c r="T146" i="6"/>
  <c r="T145" i="6"/>
  <c r="T144" i="6"/>
  <c r="T143" i="6"/>
  <c r="T142" i="6"/>
  <c r="T141" i="6"/>
  <c r="T140" i="6"/>
  <c r="T139" i="6"/>
  <c r="T138" i="6"/>
  <c r="T137" i="6"/>
  <c r="T136" i="6"/>
  <c r="T135" i="6"/>
  <c r="T134" i="6"/>
  <c r="T133" i="6"/>
  <c r="T132" i="6"/>
  <c r="T131" i="6"/>
  <c r="T130" i="6"/>
  <c r="T129" i="6"/>
  <c r="T128" i="6"/>
  <c r="T127" i="6"/>
  <c r="T126" i="6"/>
  <c r="T125" i="6"/>
  <c r="T124" i="6"/>
  <c r="T123" i="6"/>
  <c r="T122" i="6"/>
  <c r="T121" i="6"/>
  <c r="T120" i="6"/>
  <c r="T119" i="6"/>
  <c r="T118" i="6"/>
  <c r="T117" i="6"/>
  <c r="T116" i="6"/>
  <c r="T115" i="6"/>
  <c r="T114" i="6"/>
  <c r="T113" i="6"/>
  <c r="T112" i="6"/>
  <c r="T111" i="6"/>
  <c r="T110" i="6"/>
  <c r="T109" i="6"/>
  <c r="T108" i="6"/>
  <c r="T107" i="6"/>
  <c r="T106" i="6"/>
  <c r="T105" i="6"/>
  <c r="T104" i="6"/>
  <c r="T103" i="6"/>
  <c r="T102" i="6"/>
  <c r="T101" i="6"/>
  <c r="T100" i="6"/>
  <c r="T99" i="6"/>
  <c r="T98" i="6"/>
  <c r="T97" i="6"/>
  <c r="T96" i="6"/>
  <c r="T95" i="6"/>
  <c r="T94" i="6"/>
  <c r="T93" i="6"/>
  <c r="T92" i="6"/>
  <c r="T91" i="6"/>
  <c r="T90" i="6"/>
  <c r="T89" i="6"/>
  <c r="T88" i="6"/>
  <c r="T87" i="6"/>
  <c r="T86" i="6"/>
  <c r="T85" i="6"/>
  <c r="T84" i="6"/>
  <c r="T83" i="6"/>
  <c r="T82" i="6"/>
  <c r="T81" i="6"/>
  <c r="T80" i="6"/>
  <c r="T79" i="6"/>
  <c r="T78" i="6"/>
  <c r="T77" i="6"/>
  <c r="T76" i="6"/>
  <c r="T75" i="6"/>
  <c r="T74" i="6"/>
  <c r="T73" i="6"/>
  <c r="T72" i="6"/>
  <c r="T71" i="6"/>
  <c r="T70" i="6"/>
  <c r="T69" i="6"/>
  <c r="T68" i="6"/>
  <c r="T67" i="6"/>
  <c r="T66" i="6"/>
  <c r="T65" i="6"/>
  <c r="T64" i="6"/>
  <c r="T63" i="6"/>
  <c r="T62" i="6"/>
  <c r="T61" i="6"/>
  <c r="T60" i="6"/>
  <c r="T59" i="6"/>
  <c r="T58" i="6"/>
  <c r="T57" i="6"/>
  <c r="T56" i="6"/>
  <c r="T55" i="6"/>
  <c r="T54" i="6"/>
  <c r="T53" i="6"/>
  <c r="T52" i="6"/>
  <c r="T51" i="6"/>
  <c r="T50" i="6"/>
  <c r="T49" i="6"/>
  <c r="T48" i="6"/>
  <c r="T47" i="6"/>
  <c r="T46" i="6"/>
  <c r="T45" i="6"/>
  <c r="T44" i="6"/>
  <c r="T43" i="6"/>
  <c r="T42" i="6"/>
  <c r="T41" i="6"/>
  <c r="T40" i="6"/>
  <c r="T39" i="6"/>
  <c r="T38" i="6"/>
  <c r="T37" i="6"/>
  <c r="T36" i="6"/>
  <c r="T35" i="6"/>
  <c r="T34" i="6"/>
  <c r="T33" i="6"/>
  <c r="T32" i="6"/>
  <c r="T31" i="6"/>
  <c r="T30" i="6"/>
  <c r="T29" i="6"/>
  <c r="T28" i="6"/>
  <c r="T27" i="6"/>
  <c r="T26" i="6"/>
  <c r="T25" i="6"/>
  <c r="T24" i="6"/>
  <c r="T23" i="6"/>
  <c r="T22" i="6"/>
  <c r="T21" i="6"/>
  <c r="T20" i="6"/>
  <c r="T19" i="6"/>
  <c r="T18" i="6"/>
  <c r="T17" i="6"/>
  <c r="T16" i="6"/>
  <c r="T15" i="6"/>
  <c r="T14" i="6"/>
  <c r="T13" i="6"/>
  <c r="T12" i="6"/>
  <c r="T11" i="6"/>
  <c r="T10" i="6"/>
  <c r="T9" i="6"/>
  <c r="T8" i="6"/>
  <c r="T7" i="6"/>
  <c r="T6" i="6"/>
  <c r="T5" i="6"/>
  <c r="V182" i="6"/>
  <c r="S4" i="6"/>
  <c r="R181" i="6"/>
  <c r="U181" i="6" s="1"/>
  <c r="R180" i="6"/>
  <c r="U180" i="6" s="1"/>
  <c r="R179" i="6"/>
  <c r="U179" i="6" s="1"/>
  <c r="R178" i="6"/>
  <c r="U178" i="6" s="1"/>
  <c r="R177" i="6"/>
  <c r="U177" i="6" s="1"/>
  <c r="R176" i="6"/>
  <c r="U176" i="6" s="1"/>
  <c r="R175" i="6"/>
  <c r="U175" i="6" s="1"/>
  <c r="R174" i="6"/>
  <c r="U174" i="6" s="1"/>
  <c r="R173" i="6"/>
  <c r="U173" i="6" s="1"/>
  <c r="R172" i="6"/>
  <c r="U172" i="6" s="1"/>
  <c r="R171" i="6"/>
  <c r="U171" i="6" s="1"/>
  <c r="R170" i="6"/>
  <c r="U170" i="6" s="1"/>
  <c r="R169" i="6"/>
  <c r="U169" i="6" s="1"/>
  <c r="R168" i="6"/>
  <c r="U168" i="6" s="1"/>
  <c r="R167" i="6"/>
  <c r="U167" i="6" s="1"/>
  <c r="R166" i="6"/>
  <c r="U166" i="6" s="1"/>
  <c r="R165" i="6"/>
  <c r="U165" i="6" s="1"/>
  <c r="R164" i="6"/>
  <c r="U164" i="6" s="1"/>
  <c r="R163" i="6"/>
  <c r="U163" i="6" s="1"/>
  <c r="R162" i="6"/>
  <c r="U162" i="6" s="1"/>
  <c r="R161" i="6"/>
  <c r="U161" i="6" s="1"/>
  <c r="R160" i="6"/>
  <c r="U160" i="6" s="1"/>
  <c r="R159" i="6"/>
  <c r="U159" i="6" s="1"/>
  <c r="R158" i="6"/>
  <c r="U158" i="6" s="1"/>
  <c r="R157" i="6"/>
  <c r="U157" i="6" s="1"/>
  <c r="R156" i="6"/>
  <c r="U156" i="6" s="1"/>
  <c r="R155" i="6"/>
  <c r="U155" i="6" s="1"/>
  <c r="R154" i="6"/>
  <c r="U154" i="6" s="1"/>
  <c r="R153" i="6"/>
  <c r="U153" i="6" s="1"/>
  <c r="R152" i="6"/>
  <c r="U152" i="6" s="1"/>
  <c r="R151" i="6"/>
  <c r="U151" i="6" s="1"/>
  <c r="R150" i="6"/>
  <c r="U150" i="6" s="1"/>
  <c r="R149" i="6"/>
  <c r="U149" i="6" s="1"/>
  <c r="R148" i="6"/>
  <c r="U148" i="6" s="1"/>
  <c r="R147" i="6"/>
  <c r="U147" i="6" s="1"/>
  <c r="R146" i="6"/>
  <c r="U146" i="6" s="1"/>
  <c r="R145" i="6"/>
  <c r="U145" i="6" s="1"/>
  <c r="R144" i="6"/>
  <c r="U144" i="6" s="1"/>
  <c r="R143" i="6"/>
  <c r="U143" i="6" s="1"/>
  <c r="R142" i="6"/>
  <c r="U142" i="6" s="1"/>
  <c r="R141" i="6"/>
  <c r="U141" i="6" s="1"/>
  <c r="R140" i="6"/>
  <c r="U140" i="6" s="1"/>
  <c r="R139" i="6"/>
  <c r="U139" i="6" s="1"/>
  <c r="R138" i="6"/>
  <c r="U138" i="6" s="1"/>
  <c r="R137" i="6"/>
  <c r="U137" i="6" s="1"/>
  <c r="R136" i="6"/>
  <c r="U136" i="6" s="1"/>
  <c r="R135" i="6"/>
  <c r="U135" i="6" s="1"/>
  <c r="R134" i="6"/>
  <c r="U134" i="6" s="1"/>
  <c r="R133" i="6"/>
  <c r="U133" i="6" s="1"/>
  <c r="R132" i="6"/>
  <c r="U132" i="6" s="1"/>
  <c r="R131" i="6"/>
  <c r="U131" i="6" s="1"/>
  <c r="R130" i="6"/>
  <c r="U130" i="6" s="1"/>
  <c r="R129" i="6"/>
  <c r="U129" i="6" s="1"/>
  <c r="R128" i="6"/>
  <c r="U128" i="6" s="1"/>
  <c r="R127" i="6"/>
  <c r="U127" i="6" s="1"/>
  <c r="R126" i="6"/>
  <c r="U126" i="6" s="1"/>
  <c r="R125" i="6"/>
  <c r="U125" i="6" s="1"/>
  <c r="R124" i="6"/>
  <c r="U124" i="6" s="1"/>
  <c r="R123" i="6"/>
  <c r="U123" i="6" s="1"/>
  <c r="R122" i="6"/>
  <c r="U122" i="6" s="1"/>
  <c r="R121" i="6"/>
  <c r="U121" i="6" s="1"/>
  <c r="R120" i="6"/>
  <c r="U120" i="6" s="1"/>
  <c r="R119" i="6"/>
  <c r="U119" i="6" s="1"/>
  <c r="R118" i="6"/>
  <c r="U118" i="6" s="1"/>
  <c r="R117" i="6"/>
  <c r="U117" i="6" s="1"/>
  <c r="R116" i="6"/>
  <c r="U116" i="6" s="1"/>
  <c r="R115" i="6"/>
  <c r="U115" i="6" s="1"/>
  <c r="R114" i="6"/>
  <c r="U114" i="6" s="1"/>
  <c r="R113" i="6"/>
  <c r="U113" i="6" s="1"/>
  <c r="R112" i="6"/>
  <c r="U112" i="6" s="1"/>
  <c r="R111" i="6"/>
  <c r="U111" i="6" s="1"/>
  <c r="R110" i="6"/>
  <c r="U110" i="6" s="1"/>
  <c r="R109" i="6"/>
  <c r="U109" i="6" s="1"/>
  <c r="R108" i="6"/>
  <c r="U108" i="6" s="1"/>
  <c r="R107" i="6"/>
  <c r="U107" i="6" s="1"/>
  <c r="R106" i="6"/>
  <c r="U106" i="6" s="1"/>
  <c r="R105" i="6"/>
  <c r="U105" i="6" s="1"/>
  <c r="R104" i="6"/>
  <c r="U104" i="6" s="1"/>
  <c r="R103" i="6"/>
  <c r="U103" i="6" s="1"/>
  <c r="R102" i="6"/>
  <c r="U102" i="6" s="1"/>
  <c r="R101" i="6"/>
  <c r="U101" i="6" s="1"/>
  <c r="R100" i="6"/>
  <c r="U100" i="6" s="1"/>
  <c r="R99" i="6"/>
  <c r="U99" i="6" s="1"/>
  <c r="R98" i="6"/>
  <c r="U98" i="6" s="1"/>
  <c r="R97" i="6"/>
  <c r="U97" i="6" s="1"/>
  <c r="R96" i="6"/>
  <c r="U96" i="6" s="1"/>
  <c r="R95" i="6"/>
  <c r="U95" i="6" s="1"/>
  <c r="R94" i="6"/>
  <c r="U94" i="6" s="1"/>
  <c r="R93" i="6"/>
  <c r="U93" i="6" s="1"/>
  <c r="R92" i="6"/>
  <c r="U92" i="6" s="1"/>
  <c r="R91" i="6"/>
  <c r="U91" i="6" s="1"/>
  <c r="R90" i="6"/>
  <c r="U90" i="6" s="1"/>
  <c r="R89" i="6"/>
  <c r="U89" i="6" s="1"/>
  <c r="R88" i="6"/>
  <c r="U88" i="6" s="1"/>
  <c r="R87" i="6"/>
  <c r="U87" i="6" s="1"/>
  <c r="R86" i="6"/>
  <c r="U86" i="6" s="1"/>
  <c r="R85" i="6"/>
  <c r="U85" i="6" s="1"/>
  <c r="R84" i="6"/>
  <c r="U84" i="6" s="1"/>
  <c r="R83" i="6"/>
  <c r="U83" i="6" s="1"/>
  <c r="R82" i="6"/>
  <c r="U82" i="6" s="1"/>
  <c r="R81" i="6"/>
  <c r="U81" i="6" s="1"/>
  <c r="R80" i="6"/>
  <c r="U80" i="6" s="1"/>
  <c r="R79" i="6"/>
  <c r="U79" i="6" s="1"/>
  <c r="R78" i="6"/>
  <c r="U78" i="6" s="1"/>
  <c r="R77" i="6"/>
  <c r="U77" i="6" s="1"/>
  <c r="R76" i="6"/>
  <c r="U76" i="6" s="1"/>
  <c r="R75" i="6"/>
  <c r="U75" i="6" s="1"/>
  <c r="R74" i="6"/>
  <c r="U74" i="6" s="1"/>
  <c r="R73" i="6"/>
  <c r="U73" i="6" s="1"/>
  <c r="R72" i="6"/>
  <c r="U72" i="6" s="1"/>
  <c r="R71" i="6"/>
  <c r="U71" i="6" s="1"/>
  <c r="R70" i="6"/>
  <c r="U70" i="6" s="1"/>
  <c r="R69" i="6"/>
  <c r="U69" i="6" s="1"/>
  <c r="R68" i="6"/>
  <c r="U68" i="6" s="1"/>
  <c r="R67" i="6"/>
  <c r="U67" i="6" s="1"/>
  <c r="R66" i="6"/>
  <c r="U66" i="6" s="1"/>
  <c r="R65" i="6"/>
  <c r="U65" i="6" s="1"/>
  <c r="R64" i="6"/>
  <c r="U64" i="6" s="1"/>
  <c r="R63" i="6"/>
  <c r="U63" i="6" s="1"/>
  <c r="R62" i="6"/>
  <c r="U62" i="6" s="1"/>
  <c r="R61" i="6"/>
  <c r="U61" i="6" s="1"/>
  <c r="R60" i="6"/>
  <c r="U60" i="6" s="1"/>
  <c r="R59" i="6"/>
  <c r="U59" i="6" s="1"/>
  <c r="R58" i="6"/>
  <c r="U58" i="6" s="1"/>
  <c r="R57" i="6"/>
  <c r="U57" i="6" s="1"/>
  <c r="R56" i="6"/>
  <c r="U56" i="6" s="1"/>
  <c r="R55" i="6"/>
  <c r="U55" i="6" s="1"/>
  <c r="R54" i="6"/>
  <c r="U54" i="6" s="1"/>
  <c r="R53" i="6"/>
  <c r="U53" i="6" s="1"/>
  <c r="R52" i="6"/>
  <c r="U52" i="6" s="1"/>
  <c r="R51" i="6"/>
  <c r="U51" i="6" s="1"/>
  <c r="R50" i="6"/>
  <c r="U50" i="6" s="1"/>
  <c r="R49" i="6"/>
  <c r="U49" i="6" s="1"/>
  <c r="R48" i="6"/>
  <c r="U48" i="6" s="1"/>
  <c r="R47" i="6"/>
  <c r="U47" i="6" s="1"/>
  <c r="R46" i="6"/>
  <c r="U46" i="6" s="1"/>
  <c r="R45" i="6"/>
  <c r="U45" i="6" s="1"/>
  <c r="R44" i="6"/>
  <c r="U44" i="6" s="1"/>
  <c r="R43" i="6"/>
  <c r="U43" i="6" s="1"/>
  <c r="R42" i="6"/>
  <c r="U42" i="6" s="1"/>
  <c r="R41" i="6"/>
  <c r="U41" i="6" s="1"/>
  <c r="R40" i="6"/>
  <c r="U40" i="6" s="1"/>
  <c r="R39" i="6"/>
  <c r="U39" i="6" s="1"/>
  <c r="R38" i="6"/>
  <c r="U38" i="6" s="1"/>
  <c r="R37" i="6"/>
  <c r="U37" i="6" s="1"/>
  <c r="R36" i="6"/>
  <c r="U36" i="6" s="1"/>
  <c r="R35" i="6"/>
  <c r="U35" i="6" s="1"/>
  <c r="R34" i="6"/>
  <c r="U34" i="6" s="1"/>
  <c r="R33" i="6"/>
  <c r="U33" i="6" s="1"/>
  <c r="R32" i="6"/>
  <c r="U32" i="6" s="1"/>
  <c r="R31" i="6"/>
  <c r="U31" i="6" s="1"/>
  <c r="R30" i="6"/>
  <c r="U30" i="6" s="1"/>
  <c r="R29" i="6"/>
  <c r="U29" i="6" s="1"/>
  <c r="R28" i="6"/>
  <c r="U28" i="6" s="1"/>
  <c r="R27" i="6"/>
  <c r="U27" i="6" s="1"/>
  <c r="R26" i="6"/>
  <c r="U26" i="6" s="1"/>
  <c r="R25" i="6"/>
  <c r="U25" i="6" s="1"/>
  <c r="R24" i="6"/>
  <c r="U24" i="6" s="1"/>
  <c r="R23" i="6"/>
  <c r="U23" i="6" s="1"/>
  <c r="R22" i="6"/>
  <c r="U22" i="6" s="1"/>
  <c r="R4" i="6"/>
  <c r="Q21" i="6"/>
  <c r="S21" i="6" s="1"/>
  <c r="Q20" i="6"/>
  <c r="S20" i="6" s="1"/>
  <c r="Q19" i="6"/>
  <c r="S19" i="6" s="1"/>
  <c r="Q18" i="6"/>
  <c r="S18" i="6" s="1"/>
  <c r="Q17" i="6"/>
  <c r="S17" i="6" s="1"/>
  <c r="Q16" i="6"/>
  <c r="S16" i="6" s="1"/>
  <c r="Q15" i="6"/>
  <c r="S15" i="6" s="1"/>
  <c r="Q14" i="6"/>
  <c r="S14" i="6" s="1"/>
  <c r="Q13" i="6"/>
  <c r="S13" i="6" s="1"/>
  <c r="Q12" i="6"/>
  <c r="S12" i="6" s="1"/>
  <c r="Q11" i="6"/>
  <c r="S11" i="6" s="1"/>
  <c r="Q10" i="6"/>
  <c r="S10" i="6" s="1"/>
  <c r="Q9" i="6"/>
  <c r="S9" i="6" s="1"/>
  <c r="Q8" i="6"/>
  <c r="S8" i="6" s="1"/>
  <c r="Q7" i="6"/>
  <c r="S7" i="6" s="1"/>
  <c r="Q6" i="6"/>
  <c r="S6" i="6" s="1"/>
  <c r="Q5" i="6"/>
  <c r="S5" i="6" s="1"/>
  <c r="C5" i="3"/>
  <c r="D5" i="3" s="1"/>
  <c r="E5" i="3" s="1"/>
  <c r="F5" i="3" s="1"/>
  <c r="G5" i="3" s="1"/>
  <c r="H5" i="3" s="1"/>
  <c r="I5" i="3" s="1"/>
  <c r="J5" i="3" s="1"/>
  <c r="K5" i="3" s="1"/>
  <c r="L5" i="3" s="1"/>
  <c r="M5" i="3" s="1"/>
  <c r="M8" i="3" l="1"/>
  <c r="M7" i="3"/>
  <c r="L182" i="6"/>
  <c r="O181" i="6"/>
  <c r="P181" i="6" s="1"/>
  <c r="Q181" i="6" s="1"/>
  <c r="S181" i="6" s="1"/>
  <c r="O180" i="6"/>
  <c r="P180" i="6" s="1"/>
  <c r="Q180" i="6" s="1"/>
  <c r="S180" i="6" s="1"/>
  <c r="O179" i="6"/>
  <c r="P179" i="6" s="1"/>
  <c r="Q179" i="6" s="1"/>
  <c r="S179" i="6" s="1"/>
  <c r="O178" i="6"/>
  <c r="P178" i="6" s="1"/>
  <c r="Q178" i="6" s="1"/>
  <c r="S178" i="6" s="1"/>
  <c r="O177" i="6"/>
  <c r="P177" i="6" s="1"/>
  <c r="Q177" i="6" s="1"/>
  <c r="S177" i="6" s="1"/>
  <c r="O176" i="6"/>
  <c r="P176" i="6" s="1"/>
  <c r="Q176" i="6" s="1"/>
  <c r="S176" i="6" s="1"/>
  <c r="O175" i="6"/>
  <c r="P175" i="6" s="1"/>
  <c r="Q175" i="6" s="1"/>
  <c r="S175" i="6" s="1"/>
  <c r="O174" i="6"/>
  <c r="P174" i="6" s="1"/>
  <c r="Q174" i="6" s="1"/>
  <c r="S174" i="6" s="1"/>
  <c r="O173" i="6"/>
  <c r="P173" i="6" s="1"/>
  <c r="Q173" i="6" s="1"/>
  <c r="S173" i="6" s="1"/>
  <c r="O172" i="6"/>
  <c r="P172" i="6" s="1"/>
  <c r="Q172" i="6" s="1"/>
  <c r="S172" i="6" s="1"/>
  <c r="O171" i="6"/>
  <c r="P171" i="6" s="1"/>
  <c r="Q171" i="6" s="1"/>
  <c r="S171" i="6" s="1"/>
  <c r="O170" i="6"/>
  <c r="P170" i="6" s="1"/>
  <c r="Q170" i="6" s="1"/>
  <c r="S170" i="6" s="1"/>
  <c r="O169" i="6"/>
  <c r="P169" i="6" s="1"/>
  <c r="Q169" i="6" s="1"/>
  <c r="S169" i="6" s="1"/>
  <c r="O168" i="6"/>
  <c r="P168" i="6" s="1"/>
  <c r="Q168" i="6" s="1"/>
  <c r="S168" i="6" s="1"/>
  <c r="O167" i="6"/>
  <c r="P167" i="6" s="1"/>
  <c r="Q167" i="6" s="1"/>
  <c r="S167" i="6" s="1"/>
  <c r="O166" i="6"/>
  <c r="P166" i="6" s="1"/>
  <c r="Q166" i="6" s="1"/>
  <c r="S166" i="6" s="1"/>
  <c r="O165" i="6"/>
  <c r="P165" i="6" s="1"/>
  <c r="Q165" i="6" s="1"/>
  <c r="S165" i="6" s="1"/>
  <c r="O164" i="6"/>
  <c r="P164" i="6" s="1"/>
  <c r="Q164" i="6" s="1"/>
  <c r="S164" i="6" s="1"/>
  <c r="O163" i="6"/>
  <c r="P163" i="6" s="1"/>
  <c r="Q163" i="6" s="1"/>
  <c r="S163" i="6" s="1"/>
  <c r="O162" i="6"/>
  <c r="P162" i="6" s="1"/>
  <c r="Q162" i="6" s="1"/>
  <c r="S162" i="6" s="1"/>
  <c r="O161" i="6"/>
  <c r="P161" i="6" s="1"/>
  <c r="Q161" i="6" s="1"/>
  <c r="S161" i="6" s="1"/>
  <c r="O160" i="6"/>
  <c r="P160" i="6" s="1"/>
  <c r="Q160" i="6" s="1"/>
  <c r="S160" i="6" s="1"/>
  <c r="O159" i="6"/>
  <c r="P159" i="6" s="1"/>
  <c r="Q159" i="6" s="1"/>
  <c r="S159" i="6" s="1"/>
  <c r="O158" i="6"/>
  <c r="P158" i="6" s="1"/>
  <c r="Q158" i="6" s="1"/>
  <c r="S158" i="6" s="1"/>
  <c r="O157" i="6"/>
  <c r="P157" i="6" s="1"/>
  <c r="Q157" i="6" s="1"/>
  <c r="S157" i="6" s="1"/>
  <c r="O156" i="6"/>
  <c r="P156" i="6" s="1"/>
  <c r="Q156" i="6" s="1"/>
  <c r="S156" i="6" s="1"/>
  <c r="O155" i="6"/>
  <c r="P155" i="6" s="1"/>
  <c r="Q155" i="6" s="1"/>
  <c r="S155" i="6" s="1"/>
  <c r="O154" i="6"/>
  <c r="P154" i="6" s="1"/>
  <c r="Q154" i="6" s="1"/>
  <c r="S154" i="6" s="1"/>
  <c r="O153" i="6"/>
  <c r="P153" i="6" s="1"/>
  <c r="Q153" i="6" s="1"/>
  <c r="S153" i="6" s="1"/>
  <c r="O152" i="6"/>
  <c r="P152" i="6" s="1"/>
  <c r="Q152" i="6" s="1"/>
  <c r="S152" i="6" s="1"/>
  <c r="O151" i="6"/>
  <c r="P151" i="6" s="1"/>
  <c r="Q151" i="6" s="1"/>
  <c r="S151" i="6" s="1"/>
  <c r="O150" i="6"/>
  <c r="P150" i="6" s="1"/>
  <c r="Q150" i="6" s="1"/>
  <c r="S150" i="6" s="1"/>
  <c r="O149" i="6"/>
  <c r="P149" i="6" s="1"/>
  <c r="Q149" i="6" s="1"/>
  <c r="S149" i="6" s="1"/>
  <c r="O148" i="6"/>
  <c r="P148" i="6" s="1"/>
  <c r="Q148" i="6" s="1"/>
  <c r="S148" i="6" s="1"/>
  <c r="O147" i="6"/>
  <c r="P147" i="6" s="1"/>
  <c r="Q147" i="6" s="1"/>
  <c r="S147" i="6" s="1"/>
  <c r="O146" i="6"/>
  <c r="P146" i="6" s="1"/>
  <c r="Q146" i="6" s="1"/>
  <c r="S146" i="6" s="1"/>
  <c r="O145" i="6"/>
  <c r="P145" i="6" s="1"/>
  <c r="Q145" i="6" s="1"/>
  <c r="S145" i="6" s="1"/>
  <c r="O144" i="6"/>
  <c r="P144" i="6" s="1"/>
  <c r="Q144" i="6" s="1"/>
  <c r="S144" i="6" s="1"/>
  <c r="O143" i="6"/>
  <c r="P143" i="6" s="1"/>
  <c r="Q143" i="6" s="1"/>
  <c r="S143" i="6" s="1"/>
  <c r="O142" i="6"/>
  <c r="P142" i="6" s="1"/>
  <c r="Q142" i="6" s="1"/>
  <c r="S142" i="6" s="1"/>
  <c r="O141" i="6"/>
  <c r="P141" i="6" s="1"/>
  <c r="Q141" i="6" s="1"/>
  <c r="S141" i="6" s="1"/>
  <c r="O140" i="6"/>
  <c r="P140" i="6" s="1"/>
  <c r="Q140" i="6" s="1"/>
  <c r="S140" i="6" s="1"/>
  <c r="O139" i="6"/>
  <c r="P139" i="6" s="1"/>
  <c r="Q139" i="6" s="1"/>
  <c r="S139" i="6" s="1"/>
  <c r="O138" i="6"/>
  <c r="P138" i="6" s="1"/>
  <c r="Q138" i="6" s="1"/>
  <c r="S138" i="6" s="1"/>
  <c r="O137" i="6"/>
  <c r="P137" i="6" s="1"/>
  <c r="Q137" i="6" s="1"/>
  <c r="S137" i="6" s="1"/>
  <c r="O136" i="6"/>
  <c r="P136" i="6" s="1"/>
  <c r="Q136" i="6" s="1"/>
  <c r="S136" i="6" s="1"/>
  <c r="O135" i="6"/>
  <c r="P135" i="6" s="1"/>
  <c r="Q135" i="6" s="1"/>
  <c r="S135" i="6" s="1"/>
  <c r="O134" i="6"/>
  <c r="P134" i="6" s="1"/>
  <c r="Q134" i="6" s="1"/>
  <c r="S134" i="6" s="1"/>
  <c r="O133" i="6"/>
  <c r="P133" i="6" s="1"/>
  <c r="Q133" i="6" s="1"/>
  <c r="S133" i="6" s="1"/>
  <c r="O132" i="6"/>
  <c r="P132" i="6" s="1"/>
  <c r="Q132" i="6" s="1"/>
  <c r="S132" i="6" s="1"/>
  <c r="O131" i="6"/>
  <c r="P131" i="6" s="1"/>
  <c r="Q131" i="6" s="1"/>
  <c r="S131" i="6" s="1"/>
  <c r="O130" i="6"/>
  <c r="P130" i="6" s="1"/>
  <c r="Q130" i="6" s="1"/>
  <c r="S130" i="6" s="1"/>
  <c r="O129" i="6"/>
  <c r="P129" i="6" s="1"/>
  <c r="Q129" i="6" s="1"/>
  <c r="S129" i="6" s="1"/>
  <c r="O128" i="6"/>
  <c r="P128" i="6" s="1"/>
  <c r="Q128" i="6" s="1"/>
  <c r="S128" i="6" s="1"/>
  <c r="O127" i="6"/>
  <c r="P127" i="6" s="1"/>
  <c r="Q127" i="6" s="1"/>
  <c r="S127" i="6" s="1"/>
  <c r="O126" i="6"/>
  <c r="P126" i="6" s="1"/>
  <c r="Q126" i="6" s="1"/>
  <c r="S126" i="6" s="1"/>
  <c r="O125" i="6"/>
  <c r="P125" i="6" s="1"/>
  <c r="Q125" i="6" s="1"/>
  <c r="S125" i="6" s="1"/>
  <c r="O124" i="6"/>
  <c r="P124" i="6" s="1"/>
  <c r="Q124" i="6" s="1"/>
  <c r="S124" i="6" s="1"/>
  <c r="O123" i="6"/>
  <c r="P123" i="6" s="1"/>
  <c r="Q123" i="6" s="1"/>
  <c r="S123" i="6" s="1"/>
  <c r="O122" i="6"/>
  <c r="P122" i="6" s="1"/>
  <c r="Q122" i="6" s="1"/>
  <c r="S122" i="6" s="1"/>
  <c r="O121" i="6"/>
  <c r="P121" i="6" s="1"/>
  <c r="Q121" i="6" s="1"/>
  <c r="S121" i="6" s="1"/>
  <c r="O120" i="6"/>
  <c r="P120" i="6" s="1"/>
  <c r="Q120" i="6" s="1"/>
  <c r="S120" i="6" s="1"/>
  <c r="O119" i="6"/>
  <c r="P119" i="6" s="1"/>
  <c r="Q119" i="6" s="1"/>
  <c r="S119" i="6" s="1"/>
  <c r="O118" i="6"/>
  <c r="P118" i="6" s="1"/>
  <c r="Q118" i="6" s="1"/>
  <c r="S118" i="6" s="1"/>
  <c r="O117" i="6"/>
  <c r="P117" i="6" s="1"/>
  <c r="Q117" i="6" s="1"/>
  <c r="S117" i="6" s="1"/>
  <c r="O116" i="6"/>
  <c r="P116" i="6" s="1"/>
  <c r="Q116" i="6" s="1"/>
  <c r="S116" i="6" s="1"/>
  <c r="O115" i="6"/>
  <c r="P115" i="6" s="1"/>
  <c r="Q115" i="6" s="1"/>
  <c r="S115" i="6" s="1"/>
  <c r="O114" i="6"/>
  <c r="P114" i="6" s="1"/>
  <c r="Q114" i="6" s="1"/>
  <c r="S114" i="6" s="1"/>
  <c r="O113" i="6"/>
  <c r="P113" i="6" s="1"/>
  <c r="Q113" i="6" s="1"/>
  <c r="S113" i="6" s="1"/>
  <c r="O112" i="6"/>
  <c r="P112" i="6" s="1"/>
  <c r="Q112" i="6" s="1"/>
  <c r="S112" i="6" s="1"/>
  <c r="O111" i="6"/>
  <c r="P111" i="6" s="1"/>
  <c r="Q111" i="6" s="1"/>
  <c r="S111" i="6" s="1"/>
  <c r="O110" i="6"/>
  <c r="P110" i="6" s="1"/>
  <c r="Q110" i="6" s="1"/>
  <c r="S110" i="6" s="1"/>
  <c r="O109" i="6"/>
  <c r="P109" i="6" s="1"/>
  <c r="Q109" i="6" s="1"/>
  <c r="S109" i="6" s="1"/>
  <c r="O108" i="6"/>
  <c r="P108" i="6" s="1"/>
  <c r="Q108" i="6" s="1"/>
  <c r="S108" i="6" s="1"/>
  <c r="O107" i="6"/>
  <c r="P107" i="6" s="1"/>
  <c r="Q107" i="6" s="1"/>
  <c r="S107" i="6" s="1"/>
  <c r="O106" i="6"/>
  <c r="P106" i="6" s="1"/>
  <c r="Q106" i="6" s="1"/>
  <c r="S106" i="6" s="1"/>
  <c r="O105" i="6"/>
  <c r="P105" i="6" s="1"/>
  <c r="Q105" i="6" s="1"/>
  <c r="S105" i="6" s="1"/>
  <c r="O104" i="6"/>
  <c r="P104" i="6" s="1"/>
  <c r="Q104" i="6" s="1"/>
  <c r="S104" i="6" s="1"/>
  <c r="O103" i="6"/>
  <c r="P103" i="6" s="1"/>
  <c r="Q103" i="6" s="1"/>
  <c r="S103" i="6" s="1"/>
  <c r="O102" i="6"/>
  <c r="P102" i="6" s="1"/>
  <c r="Q102" i="6" s="1"/>
  <c r="S102" i="6" s="1"/>
  <c r="O101" i="6"/>
  <c r="P101" i="6" s="1"/>
  <c r="Q101" i="6" s="1"/>
  <c r="S101" i="6" s="1"/>
  <c r="O100" i="6"/>
  <c r="P100" i="6" s="1"/>
  <c r="Q100" i="6" s="1"/>
  <c r="S100" i="6" s="1"/>
  <c r="O99" i="6"/>
  <c r="P99" i="6" s="1"/>
  <c r="Q99" i="6" s="1"/>
  <c r="S99" i="6" s="1"/>
  <c r="O98" i="6"/>
  <c r="P98" i="6" s="1"/>
  <c r="Q98" i="6" s="1"/>
  <c r="S98" i="6" s="1"/>
  <c r="O97" i="6"/>
  <c r="P97" i="6" s="1"/>
  <c r="Q97" i="6" s="1"/>
  <c r="S97" i="6" s="1"/>
  <c r="O96" i="6"/>
  <c r="P96" i="6" s="1"/>
  <c r="Q96" i="6" s="1"/>
  <c r="S96" i="6" s="1"/>
  <c r="O95" i="6"/>
  <c r="P95" i="6" s="1"/>
  <c r="Q95" i="6" s="1"/>
  <c r="S95" i="6" s="1"/>
  <c r="O94" i="6"/>
  <c r="P94" i="6" s="1"/>
  <c r="Q94" i="6" s="1"/>
  <c r="S94" i="6" s="1"/>
  <c r="O93" i="6"/>
  <c r="P93" i="6" s="1"/>
  <c r="Q93" i="6" s="1"/>
  <c r="S93" i="6" s="1"/>
  <c r="O92" i="6"/>
  <c r="P92" i="6" s="1"/>
  <c r="Q92" i="6" s="1"/>
  <c r="S92" i="6" s="1"/>
  <c r="O91" i="6"/>
  <c r="P91" i="6" s="1"/>
  <c r="Q91" i="6" s="1"/>
  <c r="S91" i="6" s="1"/>
  <c r="O90" i="6"/>
  <c r="P90" i="6" s="1"/>
  <c r="Q90" i="6" s="1"/>
  <c r="S90" i="6" s="1"/>
  <c r="O89" i="6"/>
  <c r="P89" i="6" s="1"/>
  <c r="Q89" i="6" s="1"/>
  <c r="S89" i="6" s="1"/>
  <c r="O88" i="6"/>
  <c r="P88" i="6" s="1"/>
  <c r="Q88" i="6" s="1"/>
  <c r="S88" i="6" s="1"/>
  <c r="O87" i="6"/>
  <c r="P87" i="6" s="1"/>
  <c r="Q87" i="6" s="1"/>
  <c r="S87" i="6" s="1"/>
  <c r="O86" i="6"/>
  <c r="P86" i="6" s="1"/>
  <c r="Q86" i="6" s="1"/>
  <c r="S86" i="6" s="1"/>
  <c r="O85" i="6"/>
  <c r="P85" i="6" s="1"/>
  <c r="Q85" i="6" s="1"/>
  <c r="S85" i="6" s="1"/>
  <c r="O84" i="6"/>
  <c r="P84" i="6" s="1"/>
  <c r="Q84" i="6" s="1"/>
  <c r="S84" i="6" s="1"/>
  <c r="O83" i="6"/>
  <c r="P83" i="6" s="1"/>
  <c r="Q83" i="6" s="1"/>
  <c r="S83" i="6" s="1"/>
  <c r="O82" i="6"/>
  <c r="P82" i="6" s="1"/>
  <c r="Q82" i="6" s="1"/>
  <c r="S82" i="6" s="1"/>
  <c r="O81" i="6"/>
  <c r="P81" i="6" s="1"/>
  <c r="Q81" i="6" s="1"/>
  <c r="S81" i="6" s="1"/>
  <c r="O80" i="6"/>
  <c r="P80" i="6" s="1"/>
  <c r="Q80" i="6" s="1"/>
  <c r="S80" i="6" s="1"/>
  <c r="O79" i="6"/>
  <c r="P79" i="6" s="1"/>
  <c r="Q79" i="6" s="1"/>
  <c r="S79" i="6" s="1"/>
  <c r="O78" i="6"/>
  <c r="P78" i="6" s="1"/>
  <c r="Q78" i="6" s="1"/>
  <c r="S78" i="6" s="1"/>
  <c r="O77" i="6"/>
  <c r="P77" i="6" s="1"/>
  <c r="Q77" i="6" s="1"/>
  <c r="S77" i="6" s="1"/>
  <c r="O76" i="6"/>
  <c r="P76" i="6" s="1"/>
  <c r="Q76" i="6" s="1"/>
  <c r="S76" i="6" s="1"/>
  <c r="O75" i="6"/>
  <c r="P75" i="6" s="1"/>
  <c r="Q75" i="6" s="1"/>
  <c r="S75" i="6" s="1"/>
  <c r="O74" i="6"/>
  <c r="P74" i="6" s="1"/>
  <c r="Q74" i="6" s="1"/>
  <c r="S74" i="6" s="1"/>
  <c r="O73" i="6"/>
  <c r="P73" i="6" s="1"/>
  <c r="Q73" i="6" s="1"/>
  <c r="S73" i="6" s="1"/>
  <c r="O72" i="6"/>
  <c r="P72" i="6" s="1"/>
  <c r="Q72" i="6" s="1"/>
  <c r="S72" i="6" s="1"/>
  <c r="O71" i="6"/>
  <c r="P71" i="6" s="1"/>
  <c r="Q71" i="6" s="1"/>
  <c r="S71" i="6" s="1"/>
  <c r="O70" i="6"/>
  <c r="P70" i="6" s="1"/>
  <c r="Q70" i="6" s="1"/>
  <c r="S70" i="6" s="1"/>
  <c r="O69" i="6"/>
  <c r="P69" i="6" s="1"/>
  <c r="Q69" i="6" s="1"/>
  <c r="S69" i="6" s="1"/>
  <c r="O68" i="6"/>
  <c r="P68" i="6" s="1"/>
  <c r="Q68" i="6" s="1"/>
  <c r="S68" i="6" s="1"/>
  <c r="O67" i="6"/>
  <c r="P67" i="6" s="1"/>
  <c r="Q67" i="6" s="1"/>
  <c r="S67" i="6" s="1"/>
  <c r="O66" i="6"/>
  <c r="P66" i="6" s="1"/>
  <c r="Q66" i="6" s="1"/>
  <c r="S66" i="6" s="1"/>
  <c r="O65" i="6"/>
  <c r="P65" i="6" s="1"/>
  <c r="Q65" i="6" s="1"/>
  <c r="S65" i="6" s="1"/>
  <c r="O64" i="6"/>
  <c r="P64" i="6" s="1"/>
  <c r="Q64" i="6" s="1"/>
  <c r="S64" i="6" s="1"/>
  <c r="O63" i="6"/>
  <c r="P63" i="6" s="1"/>
  <c r="Q63" i="6" s="1"/>
  <c r="S63" i="6" s="1"/>
  <c r="O62" i="6"/>
  <c r="P62" i="6" s="1"/>
  <c r="Q62" i="6" s="1"/>
  <c r="S62" i="6" s="1"/>
  <c r="O61" i="6"/>
  <c r="P61" i="6" s="1"/>
  <c r="Q61" i="6" s="1"/>
  <c r="S61" i="6" s="1"/>
  <c r="O60" i="6"/>
  <c r="P60" i="6" s="1"/>
  <c r="Q60" i="6" s="1"/>
  <c r="S60" i="6" s="1"/>
  <c r="O59" i="6"/>
  <c r="P59" i="6" s="1"/>
  <c r="Q59" i="6" s="1"/>
  <c r="S59" i="6" s="1"/>
  <c r="O58" i="6"/>
  <c r="P58" i="6" s="1"/>
  <c r="Q58" i="6" s="1"/>
  <c r="S58" i="6" s="1"/>
  <c r="O57" i="6"/>
  <c r="P57" i="6" s="1"/>
  <c r="Q57" i="6" s="1"/>
  <c r="S57" i="6" s="1"/>
  <c r="O56" i="6"/>
  <c r="P56" i="6" s="1"/>
  <c r="Q56" i="6" s="1"/>
  <c r="S56" i="6" s="1"/>
  <c r="O55" i="6"/>
  <c r="P55" i="6" s="1"/>
  <c r="Q55" i="6" s="1"/>
  <c r="S55" i="6" s="1"/>
  <c r="O54" i="6"/>
  <c r="P54" i="6" s="1"/>
  <c r="Q54" i="6" s="1"/>
  <c r="S54" i="6" s="1"/>
  <c r="O53" i="6"/>
  <c r="P53" i="6" s="1"/>
  <c r="Q53" i="6" s="1"/>
  <c r="S53" i="6" s="1"/>
  <c r="O52" i="6"/>
  <c r="P52" i="6" s="1"/>
  <c r="Q52" i="6" s="1"/>
  <c r="S52" i="6" s="1"/>
  <c r="O51" i="6"/>
  <c r="P51" i="6" s="1"/>
  <c r="Q51" i="6" s="1"/>
  <c r="S51" i="6" s="1"/>
  <c r="O50" i="6"/>
  <c r="P50" i="6" s="1"/>
  <c r="Q50" i="6" s="1"/>
  <c r="S50" i="6" s="1"/>
  <c r="O49" i="6"/>
  <c r="P49" i="6" s="1"/>
  <c r="Q49" i="6" s="1"/>
  <c r="S49" i="6" s="1"/>
  <c r="O48" i="6"/>
  <c r="P48" i="6" s="1"/>
  <c r="Q48" i="6" s="1"/>
  <c r="S48" i="6" s="1"/>
  <c r="O47" i="6"/>
  <c r="P47" i="6" s="1"/>
  <c r="Q47" i="6" s="1"/>
  <c r="S47" i="6" s="1"/>
  <c r="O46" i="6"/>
  <c r="P46" i="6" s="1"/>
  <c r="Q46" i="6" s="1"/>
  <c r="S46" i="6" s="1"/>
  <c r="O45" i="6"/>
  <c r="P45" i="6" s="1"/>
  <c r="Q45" i="6" s="1"/>
  <c r="S45" i="6" s="1"/>
  <c r="O44" i="6"/>
  <c r="P44" i="6" s="1"/>
  <c r="Q44" i="6" s="1"/>
  <c r="S44" i="6" s="1"/>
  <c r="O43" i="6"/>
  <c r="P43" i="6" s="1"/>
  <c r="Q43" i="6" s="1"/>
  <c r="S43" i="6" s="1"/>
  <c r="O42" i="6"/>
  <c r="P42" i="6" s="1"/>
  <c r="Q42" i="6" s="1"/>
  <c r="S42" i="6" s="1"/>
  <c r="O41" i="6"/>
  <c r="P41" i="6" s="1"/>
  <c r="Q41" i="6" s="1"/>
  <c r="S41" i="6" s="1"/>
  <c r="O40" i="6"/>
  <c r="P40" i="6" s="1"/>
  <c r="Q40" i="6" s="1"/>
  <c r="S40" i="6" s="1"/>
  <c r="O39" i="6"/>
  <c r="P39" i="6" s="1"/>
  <c r="Q39" i="6" s="1"/>
  <c r="S39" i="6" s="1"/>
  <c r="O38" i="6"/>
  <c r="P38" i="6" s="1"/>
  <c r="Q38" i="6" s="1"/>
  <c r="S38" i="6" s="1"/>
  <c r="O37" i="6"/>
  <c r="P37" i="6" s="1"/>
  <c r="Q37" i="6" s="1"/>
  <c r="S37" i="6" s="1"/>
  <c r="O36" i="6"/>
  <c r="P36" i="6" s="1"/>
  <c r="Q36" i="6" s="1"/>
  <c r="S36" i="6" s="1"/>
  <c r="O35" i="6"/>
  <c r="P35" i="6" s="1"/>
  <c r="Q35" i="6" s="1"/>
  <c r="S35" i="6" s="1"/>
  <c r="O34" i="6"/>
  <c r="P34" i="6" s="1"/>
  <c r="Q34" i="6" s="1"/>
  <c r="S34" i="6" s="1"/>
  <c r="O33" i="6"/>
  <c r="P33" i="6" s="1"/>
  <c r="Q33" i="6" s="1"/>
  <c r="S33" i="6" s="1"/>
  <c r="O32" i="6"/>
  <c r="P32" i="6" s="1"/>
  <c r="Q32" i="6" s="1"/>
  <c r="S32" i="6" s="1"/>
  <c r="O31" i="6"/>
  <c r="P31" i="6" s="1"/>
  <c r="Q31" i="6" s="1"/>
  <c r="S31" i="6" s="1"/>
  <c r="O30" i="6"/>
  <c r="P30" i="6" s="1"/>
  <c r="Q30" i="6" s="1"/>
  <c r="S30" i="6" s="1"/>
  <c r="O29" i="6"/>
  <c r="P29" i="6" s="1"/>
  <c r="Q29" i="6" s="1"/>
  <c r="S29" i="6" s="1"/>
  <c r="O28" i="6"/>
  <c r="P28" i="6" s="1"/>
  <c r="Q28" i="6" s="1"/>
  <c r="S28" i="6" s="1"/>
  <c r="O27" i="6"/>
  <c r="P27" i="6" s="1"/>
  <c r="Q27" i="6" s="1"/>
  <c r="S27" i="6" s="1"/>
  <c r="O26" i="6"/>
  <c r="P26" i="6" s="1"/>
  <c r="Q26" i="6" s="1"/>
  <c r="S26" i="6" s="1"/>
  <c r="O25" i="6"/>
  <c r="P25" i="6" s="1"/>
  <c r="Q25" i="6" s="1"/>
  <c r="S25" i="6" s="1"/>
  <c r="O24" i="6"/>
  <c r="P24" i="6" s="1"/>
  <c r="Q24" i="6" s="1"/>
  <c r="S24" i="6" s="1"/>
  <c r="O23" i="6"/>
  <c r="P23" i="6" s="1"/>
  <c r="Q23" i="6" s="1"/>
  <c r="S23" i="6" s="1"/>
  <c r="O22" i="6"/>
  <c r="P22" i="6" s="1"/>
  <c r="Q22" i="6" s="1"/>
  <c r="S22" i="6" s="1"/>
  <c r="P21" i="6"/>
  <c r="R21" i="6" s="1"/>
  <c r="U21" i="6" s="1"/>
  <c r="P20" i="6"/>
  <c r="R20" i="6" s="1"/>
  <c r="U20" i="6" s="1"/>
  <c r="P19" i="6"/>
  <c r="R19" i="6" s="1"/>
  <c r="U19" i="6" s="1"/>
  <c r="P18" i="6"/>
  <c r="R18" i="6" s="1"/>
  <c r="U18" i="6" s="1"/>
  <c r="P17" i="6"/>
  <c r="R17" i="6" s="1"/>
  <c r="U17" i="6" s="1"/>
  <c r="P16" i="6"/>
  <c r="R16" i="6" s="1"/>
  <c r="U16" i="6" s="1"/>
  <c r="P15" i="6"/>
  <c r="R15" i="6" s="1"/>
  <c r="U15" i="6" s="1"/>
  <c r="P14" i="6"/>
  <c r="R14" i="6" s="1"/>
  <c r="U14" i="6" s="1"/>
  <c r="P13" i="6"/>
  <c r="R13" i="6" s="1"/>
  <c r="U13" i="6" s="1"/>
  <c r="P12" i="6"/>
  <c r="R12" i="6" s="1"/>
  <c r="U12" i="6" s="1"/>
  <c r="P11" i="6"/>
  <c r="R11" i="6" s="1"/>
  <c r="U11" i="6" s="1"/>
  <c r="P10" i="6"/>
  <c r="R10" i="6" s="1"/>
  <c r="U10" i="6" s="1"/>
  <c r="P9" i="6"/>
  <c r="R9" i="6" s="1"/>
  <c r="U9" i="6" s="1"/>
  <c r="P8" i="6"/>
  <c r="R8" i="6" s="1"/>
  <c r="U8" i="6" s="1"/>
  <c r="P7" i="6"/>
  <c r="R7" i="6" s="1"/>
  <c r="U7" i="6" s="1"/>
  <c r="P6" i="6"/>
  <c r="R6" i="6" s="1"/>
  <c r="U6" i="6" s="1"/>
  <c r="P5" i="6"/>
  <c r="R5" i="6" s="1"/>
  <c r="U5" i="6" s="1"/>
  <c r="P4" i="6"/>
  <c r="Q4" i="6" s="1"/>
  <c r="T4" i="6" s="1"/>
  <c r="T182" i="6" s="1"/>
  <c r="K6" i="3" s="1"/>
  <c r="K9" i="3" l="1"/>
  <c r="U182" i="6"/>
  <c r="D6" i="3" s="1"/>
  <c r="R182" i="6"/>
  <c r="Q182" i="6"/>
  <c r="S182" i="6"/>
  <c r="H6" i="3" s="1"/>
  <c r="H9" i="3" s="1"/>
  <c r="P182" i="6"/>
  <c r="D9" i="3" l="1"/>
  <c r="G6" i="3"/>
  <c r="G9" i="3" s="1"/>
  <c r="L6" i="3"/>
  <c r="L9" i="3" l="1"/>
  <c r="M6" i="3"/>
  <c r="M9" i="3" s="1"/>
</calcChain>
</file>

<file path=xl/sharedStrings.xml><?xml version="1.0" encoding="utf-8"?>
<sst xmlns="http://schemas.openxmlformats.org/spreadsheetml/2006/main" count="6793" uniqueCount="750">
  <si>
    <t>Nr. crt.</t>
  </si>
  <si>
    <t>Pozitie in plan</t>
  </si>
  <si>
    <t>Judetul</t>
  </si>
  <si>
    <t>Unitatea administrativ teritoriala</t>
  </si>
  <si>
    <t>Nume si prenume proprietar/Detinator teren</t>
  </si>
  <si>
    <t>Tarla</t>
  </si>
  <si>
    <t>Parcela</t>
  </si>
  <si>
    <t>Categoria de folosinta</t>
  </si>
  <si>
    <t>Numar cadastral (nr. topografic)</t>
  </si>
  <si>
    <t>Numar carte funciara</t>
  </si>
  <si>
    <t>Suprafata totala ANCPI/acte
mp</t>
  </si>
  <si>
    <t>Suprafata de expropriat 
mp</t>
  </si>
  <si>
    <t>Intravilan/ Extravilan</t>
  </si>
  <si>
    <t>Tip proprietate</t>
  </si>
  <si>
    <t xml:space="preserve">Valoare lei/ mp conform grila notari publici </t>
  </si>
  <si>
    <t>DOLJ</t>
  </si>
  <si>
    <t>PODARI</t>
  </si>
  <si>
    <t>LOGOFATU RADU</t>
  </si>
  <si>
    <t>P250-251-252-253-254</t>
  </si>
  <si>
    <t>PD</t>
  </si>
  <si>
    <t>30909</t>
  </si>
  <si>
    <t>Extravilan</t>
  </si>
  <si>
    <t>PP</t>
  </si>
  <si>
    <t>MUSTATA GABRIELA - VICTORITA</t>
  </si>
  <si>
    <t>A</t>
  </si>
  <si>
    <t>548</t>
  </si>
  <si>
    <t>2505/2500</t>
  </si>
  <si>
    <t>Intravilan</t>
  </si>
  <si>
    <t>DEN MULTIPROD SRL</t>
  </si>
  <si>
    <t>31656</t>
  </si>
  <si>
    <t>8A</t>
  </si>
  <si>
    <t>34032</t>
  </si>
  <si>
    <t>8B</t>
  </si>
  <si>
    <t>34028</t>
  </si>
  <si>
    <t>POPA ION, POPA MARIANA</t>
  </si>
  <si>
    <t>33274</t>
  </si>
  <si>
    <t>SELARU NICOLAE, SELARU ECATERINA</t>
  </si>
  <si>
    <t>661</t>
  </si>
  <si>
    <t>1978/2000</t>
  </si>
  <si>
    <t>BADEA ION</t>
  </si>
  <si>
    <t>33269</t>
  </si>
  <si>
    <t>4774/5000</t>
  </si>
  <si>
    <t>ION MARIN, ION ANISOARA</t>
  </si>
  <si>
    <t>33275</t>
  </si>
  <si>
    <t>5189/5200</t>
  </si>
  <si>
    <t>SIMION ILIE</t>
  </si>
  <si>
    <t>2137</t>
  </si>
  <si>
    <t>4992/5000</t>
  </si>
  <si>
    <t>STROE GHEORGHE, STROE GHEORGHITA</t>
  </si>
  <si>
    <t>DUMITRU MARINEL CATALIN, DUMITRU RAMONA DANIELA</t>
  </si>
  <si>
    <t>88/4-1738/3</t>
  </si>
  <si>
    <t>88/3-1738/2</t>
  </si>
  <si>
    <t>PAUN CONSTANTIN, PAUN LENUTA ELEONORA</t>
  </si>
  <si>
    <t>30938</t>
  </si>
  <si>
    <t>ZABAVA ANA, ZABAVA IONEL</t>
  </si>
  <si>
    <t>CHIFU GEORGE, CHIFU MIHAELA SIMONA</t>
  </si>
  <si>
    <t>2989/3000</t>
  </si>
  <si>
    <t>ZABAVA CONSTANTIN</t>
  </si>
  <si>
    <t>NITA PETRE, NITA IOANA</t>
  </si>
  <si>
    <t>TITOI D.CONSTANTIN</t>
  </si>
  <si>
    <t>BALAN DUMITRU, BALAN MARIA</t>
  </si>
  <si>
    <t>CIUICA NICOLAE</t>
  </si>
  <si>
    <t>MINERCA MARIA</t>
  </si>
  <si>
    <t>BALAN IONITA</t>
  </si>
  <si>
    <t>OPROIU EUGENIA</t>
  </si>
  <si>
    <t>31761</t>
  </si>
  <si>
    <t>3956/4200</t>
  </si>
  <si>
    <t>DOBRE VASILICA, DOBRE MARIAN</t>
  </si>
  <si>
    <t>33101</t>
  </si>
  <si>
    <t>4692/5000</t>
  </si>
  <si>
    <t>VLAD STAN</t>
  </si>
  <si>
    <t>TUDOR GHEORGHE</t>
  </si>
  <si>
    <t>NITA CONSTANTIN</t>
  </si>
  <si>
    <t>DANESCU CONSTANTIN</t>
  </si>
  <si>
    <t>TUDOASIE AUREL</t>
  </si>
  <si>
    <t>NITA P. DUMITRU</t>
  </si>
  <si>
    <t>VLAD ILIE</t>
  </si>
  <si>
    <t>IOANA ION</t>
  </si>
  <si>
    <t>BIZU ANASTASIA</t>
  </si>
  <si>
    <t>VLAD M. FLORICA</t>
  </si>
  <si>
    <t>VINATORU ILIE</t>
  </si>
  <si>
    <t>33867</t>
  </si>
  <si>
    <t>VLAD DUMITRU DANIEL</t>
  </si>
  <si>
    <t>CROITORU GHEORGHE</t>
  </si>
  <si>
    <t>COLTATU MARIN</t>
  </si>
  <si>
    <t>OANA CONSTANTA</t>
  </si>
  <si>
    <t>33277</t>
  </si>
  <si>
    <t>4905/5000</t>
  </si>
  <si>
    <t>JILCU COSTICA</t>
  </si>
  <si>
    <t>VINATORU MIHAI, VINATORU ELENA</t>
  </si>
  <si>
    <t>JILCU ILINCA</t>
  </si>
  <si>
    <t>CIUCA B.ILIE</t>
  </si>
  <si>
    <t>NITA SANICA</t>
  </si>
  <si>
    <t>BRABAVA IOANA</t>
  </si>
  <si>
    <t>CHISAR M. ILINCA</t>
  </si>
  <si>
    <t>TRUSCA GHEORGHE</t>
  </si>
  <si>
    <t>BALASOIU COSTICA</t>
  </si>
  <si>
    <t>RADULET GHEORGHITA</t>
  </si>
  <si>
    <t>VRAJITORU IONEL, VRAJITORU CORNELIA</t>
  </si>
  <si>
    <t>33289</t>
  </si>
  <si>
    <t>CIRTU GHEORGHE</t>
  </si>
  <si>
    <t>CALANGIU MARIA</t>
  </si>
  <si>
    <t>CHISAR P.ION</t>
  </si>
  <si>
    <t>TUDORASCU VALERIN</t>
  </si>
  <si>
    <t>OANA FLORICA</t>
  </si>
  <si>
    <t>OANA ALIN MARIUS</t>
  </si>
  <si>
    <t>33012</t>
  </si>
  <si>
    <t xml:space="preserve">VLAD STAN </t>
  </si>
  <si>
    <t>CRETU GHEORGHE, CRETU IOANA</t>
  </si>
  <si>
    <t>VINATORU IONEL, VINATORU PAUN, VINATORU NICOLITA</t>
  </si>
  <si>
    <t>IVAN BALUTA</t>
  </si>
  <si>
    <t>STANCIU PAULINA</t>
  </si>
  <si>
    <t>COLTATU OCTAVIAN ALIN, COLTATU CAMELIA</t>
  </si>
  <si>
    <t>33288</t>
  </si>
  <si>
    <t>1502/1500</t>
  </si>
  <si>
    <t>COLTATU OCTAVIAN</t>
  </si>
  <si>
    <t>32459</t>
  </si>
  <si>
    <t>1498/1500</t>
  </si>
  <si>
    <t>ZABAVA IOANA</t>
  </si>
  <si>
    <t>NUTA I.GHEORGHE</t>
  </si>
  <si>
    <t>BARBULESCU GHEORGHITA</t>
  </si>
  <si>
    <t>MINCU IOANA</t>
  </si>
  <si>
    <t>JILCU TANASE</t>
  </si>
  <si>
    <t>OPREA FLOREA, OPREA ELENA</t>
  </si>
  <si>
    <t>CRETU PETRE</t>
  </si>
  <si>
    <t>CROITORU IANCU</t>
  </si>
  <si>
    <t>ION CONSTANTIN</t>
  </si>
  <si>
    <t>33315</t>
  </si>
  <si>
    <t>CONSTANTINESCU GHEORGHE</t>
  </si>
  <si>
    <t>DOBRE ELENA</t>
  </si>
  <si>
    <t>33296</t>
  </si>
  <si>
    <t>STANCU ILIE</t>
  </si>
  <si>
    <t>37/1</t>
  </si>
  <si>
    <t>BRESTEANU DUMITRU</t>
  </si>
  <si>
    <t>STANCU ION</t>
  </si>
  <si>
    <t>VLAD M.FLORICA</t>
  </si>
  <si>
    <t>35/1</t>
  </si>
  <si>
    <t>VLAD ILIE CIUBEICA</t>
  </si>
  <si>
    <t>IORDACHE MARIUS, IORDACHE CARMEN-MARINELA</t>
  </si>
  <si>
    <t>31263</t>
  </si>
  <si>
    <t>31589</t>
  </si>
  <si>
    <t>2544/2500</t>
  </si>
  <si>
    <t>31262</t>
  </si>
  <si>
    <t>2499/2500</t>
  </si>
  <si>
    <t>FRASIE SAVU BOGDAN, OTOVESCU MARIA</t>
  </si>
  <si>
    <t>32050</t>
  </si>
  <si>
    <t>RADULET VERGINICA</t>
  </si>
  <si>
    <t>31574</t>
  </si>
  <si>
    <t>FAGADAU CLAUDIU</t>
  </si>
  <si>
    <t>31575</t>
  </si>
  <si>
    <t>RADU GHEORGHE</t>
  </si>
  <si>
    <t>33271</t>
  </si>
  <si>
    <t>31099</t>
  </si>
  <si>
    <t>3799/3800</t>
  </si>
  <si>
    <t>33273</t>
  </si>
  <si>
    <t>3801/3800</t>
  </si>
  <si>
    <t>COLTATU OCTAVIAN ALIN</t>
  </si>
  <si>
    <t>CANCU MARIN</t>
  </si>
  <si>
    <t>PAUNA GHEORGHE</t>
  </si>
  <si>
    <t>TUDOSIE AUREL</t>
  </si>
  <si>
    <t>CIRTU M.ILINCA</t>
  </si>
  <si>
    <t>MACAMITOIU FLORICA</t>
  </si>
  <si>
    <t>CUICA NICOLAE</t>
  </si>
  <si>
    <t>DAN OCTAVIAN, DAN MARIANA, VLAD LEONORA, VLAD MARIN</t>
  </si>
  <si>
    <t>NITA DUMITRU</t>
  </si>
  <si>
    <t>ROBEANU FLORENTINA, ROBEANU ZOREL</t>
  </si>
  <si>
    <t>1621</t>
  </si>
  <si>
    <t>VANATORU MARIOARA</t>
  </si>
  <si>
    <t>NITA FLORINEL</t>
  </si>
  <si>
    <t>NITA D. CONSTANTIN</t>
  </si>
  <si>
    <t>CHISAR ION</t>
  </si>
  <si>
    <t>GULIMAN ELENA-LAVINIA</t>
  </si>
  <si>
    <t>30967</t>
  </si>
  <si>
    <t>30966</t>
  </si>
  <si>
    <t>2359/2500</t>
  </si>
  <si>
    <t>TUCA FLORIAN-SORIN, TUCA MARIANA</t>
  </si>
  <si>
    <t>33348</t>
  </si>
  <si>
    <t>TUCA FLORIAN</t>
  </si>
  <si>
    <t>JILCU ION</t>
  </si>
  <si>
    <t>DANESCU ECATERINA</t>
  </si>
  <si>
    <t>BRESTEANU STEFAN</t>
  </si>
  <si>
    <t>VINATORU PAUN</t>
  </si>
  <si>
    <t>1617</t>
  </si>
  <si>
    <t>BOGDAN DUMITRU</t>
  </si>
  <si>
    <t>NITA P.DUMITRU</t>
  </si>
  <si>
    <t>RADULET FLOREA</t>
  </si>
  <si>
    <t>31504</t>
  </si>
  <si>
    <t>BOGDAN ZORA</t>
  </si>
  <si>
    <t>CIUCA TUDOR</t>
  </si>
  <si>
    <t>PROPRIETAR NEIDENTIFICAT</t>
  </si>
  <si>
    <t>OLTEANU FLORICA, OLTEANU GEANINA MARIA</t>
  </si>
  <si>
    <t>166/1</t>
  </si>
  <si>
    <t>CANCU RADU</t>
  </si>
  <si>
    <t>BOGDAN MISU</t>
  </si>
  <si>
    <t>TUCA FLORIAN SORIN</t>
  </si>
  <si>
    <t>OTOVESCU ADRIAN</t>
  </si>
  <si>
    <t>33293</t>
  </si>
  <si>
    <t>OANA MARIN</t>
  </si>
  <si>
    <t>AVRAMESCU CONSTANTIN</t>
  </si>
  <si>
    <t>33294</t>
  </si>
  <si>
    <t>VLAD M.ILIE</t>
  </si>
  <si>
    <t>CROITORU CONSTANTIN</t>
  </si>
  <si>
    <t>OPREA MARIN</t>
  </si>
  <si>
    <t>31852</t>
  </si>
  <si>
    <t>JILCU P.PETRE</t>
  </si>
  <si>
    <t>CIRTU AURICA</t>
  </si>
  <si>
    <t>VLAD ILIE-CIUBEICA</t>
  </si>
  <si>
    <t>OANA MIRCEA</t>
  </si>
  <si>
    <t>TOTAL</t>
  </si>
  <si>
    <t>Tabel cu imobilele proprietate privata supuse exproprierii in conditiile Legii 255/2010  situate pe amplasamentul lucrarii de utilitate publica:                                                                                                                                                                                                                                                                                                                                   "Centura de Ocolire Craiova - Varianta Sud DN56 - DN55 - DN6"      
Centralizator</t>
  </si>
  <si>
    <t>CC</t>
  </si>
  <si>
    <t>P</t>
  </si>
  <si>
    <t>V</t>
  </si>
  <si>
    <t>Județul</t>
  </si>
  <si>
    <t>Dolj</t>
  </si>
  <si>
    <t>Podari</t>
  </si>
  <si>
    <t>Malu Mare</t>
  </si>
  <si>
    <t>Cârcea</t>
  </si>
  <si>
    <t>Total extravilan</t>
  </si>
  <si>
    <t>Total intravilan</t>
  </si>
  <si>
    <t>Total Intravilan</t>
  </si>
  <si>
    <t>Total Extravilan</t>
  </si>
  <si>
    <t>Extravil A</t>
  </si>
  <si>
    <t>Extravil PD</t>
  </si>
  <si>
    <t>Intravil A</t>
  </si>
  <si>
    <t>Intravil CC</t>
  </si>
  <si>
    <t>Intravil V</t>
  </si>
  <si>
    <t>mp</t>
  </si>
  <si>
    <t>MALU MARE</t>
  </si>
  <si>
    <t>SIMION NICOLAE</t>
  </si>
  <si>
    <t>167/5</t>
  </si>
  <si>
    <t>MARASCU STEFAN HORIA, MARASCU STEFAN NICOLAE</t>
  </si>
  <si>
    <t>167/3</t>
  </si>
  <si>
    <t>48832/57685</t>
  </si>
  <si>
    <t>1056/239</t>
  </si>
  <si>
    <t>SC FLORA ROSE SRL</t>
  </si>
  <si>
    <t>1056/149</t>
  </si>
  <si>
    <t>1056/148</t>
  </si>
  <si>
    <t>1056/147</t>
  </si>
  <si>
    <t>1056/150</t>
  </si>
  <si>
    <t>1056/151</t>
  </si>
  <si>
    <t>1056/152</t>
  </si>
  <si>
    <t>1056/153</t>
  </si>
  <si>
    <t>1056/154</t>
  </si>
  <si>
    <t>1056/155</t>
  </si>
  <si>
    <t>1056/156</t>
  </si>
  <si>
    <t>1056/157</t>
  </si>
  <si>
    <t>PAPA MIHAI CRISTIAN</t>
  </si>
  <si>
    <t>1056/207</t>
  </si>
  <si>
    <t>VARZARU FLORIN</t>
  </si>
  <si>
    <t>1056/206</t>
  </si>
  <si>
    <t>1056/205</t>
  </si>
  <si>
    <t>VASILOIU GHEORGHITA-OVIDIU, VASILOIU CORINA-MIHAELA</t>
  </si>
  <si>
    <t>1056/204</t>
  </si>
  <si>
    <t>1056/203</t>
  </si>
  <si>
    <t>1056/202</t>
  </si>
  <si>
    <t>TANASOIU COSTICA, TANASOIU MARIA</t>
  </si>
  <si>
    <t>1056/201</t>
  </si>
  <si>
    <t>1056/200</t>
  </si>
  <si>
    <t>1056/199</t>
  </si>
  <si>
    <t>1056/198</t>
  </si>
  <si>
    <t>1056/197</t>
  </si>
  <si>
    <t>1056/217</t>
  </si>
  <si>
    <t>BOJEAN DANIEL OCTAVIAN</t>
  </si>
  <si>
    <t>1056/218</t>
  </si>
  <si>
    <t>BORCAN CRISTINA-LAURA</t>
  </si>
  <si>
    <t>1056/219</t>
  </si>
  <si>
    <t>PACA MARIUS-ADRIAN, PACA ELENA SIMONA</t>
  </si>
  <si>
    <t>1056/220</t>
  </si>
  <si>
    <t>LEUCA GABRIEL, LEUCA IULIANA - ILEANA</t>
  </si>
  <si>
    <t>1056/221</t>
  </si>
  <si>
    <t>PARVU GHEORGHE, PARVU PETRA</t>
  </si>
  <si>
    <t>1056/222</t>
  </si>
  <si>
    <t>1056/223</t>
  </si>
  <si>
    <t>1056/224</t>
  </si>
  <si>
    <t>1056/225</t>
  </si>
  <si>
    <t>AVRAMESCU CONSTANTIN, AVRAMESCU ANA</t>
  </si>
  <si>
    <t>1056/226</t>
  </si>
  <si>
    <t>STOCHITESCU ION ADRIAN, STOCHITESCU CRISTINA NICOLETA</t>
  </si>
  <si>
    <t>1056/227</t>
  </si>
  <si>
    <t>SC MAL GROUP SRL</t>
  </si>
  <si>
    <t>560/1</t>
  </si>
  <si>
    <t>MOANDA DANIEL, MOANDA STEFANIA</t>
  </si>
  <si>
    <t>AZALIS SRL</t>
  </si>
  <si>
    <t>169/4</t>
  </si>
  <si>
    <t>PURCARIN CONSTANTINA</t>
  </si>
  <si>
    <t>169/5</t>
  </si>
  <si>
    <t>NEIDENTIFICAT</t>
  </si>
  <si>
    <t>DUMITRU COSTEL</t>
  </si>
  <si>
    <t>DUMITRU TINCA</t>
  </si>
  <si>
    <t>OANA AURELIAN</t>
  </si>
  <si>
    <t>MIREA FILIP</t>
  </si>
  <si>
    <t>MARCU ALEXANDRU</t>
  </si>
  <si>
    <t>6000/6400</t>
  </si>
  <si>
    <t>SLAVOIU GHEORGHE</t>
  </si>
  <si>
    <t>PITICU MARIN</t>
  </si>
  <si>
    <t>102/1</t>
  </si>
  <si>
    <t>VASCU MARIUS-DANIEL, VASCU ADELA-IONICA</t>
  </si>
  <si>
    <t>COVRIG ZAMFIR</t>
  </si>
  <si>
    <t>OANA GH. CONSTANTIN</t>
  </si>
  <si>
    <t>MITRACHE ALEX</t>
  </si>
  <si>
    <t>OANA GHE. CONSTANTIN</t>
  </si>
  <si>
    <t>DUMITRU CONSTANTIN</t>
  </si>
  <si>
    <t>DUMITRU ALEXANDRU</t>
  </si>
  <si>
    <t>SBORA FLORICA</t>
  </si>
  <si>
    <t>ONEA FLOREA</t>
  </si>
  <si>
    <t>BANICA CONSTANTIN</t>
  </si>
  <si>
    <t>VLAD MARCEL</t>
  </si>
  <si>
    <t>GRAMADA FLOREA</t>
  </si>
  <si>
    <t>788/1, 789/1, 130, 132, 133</t>
  </si>
  <si>
    <t>130, 788/1, 789/1, 790/1</t>
  </si>
  <si>
    <t>SOIMU CONSTANTIN, SOIMU MARIANA</t>
  </si>
  <si>
    <t>130, 132,133,788/1,789/1,790/1</t>
  </si>
  <si>
    <t>DUMITRESCU ION</t>
  </si>
  <si>
    <t>GRINDEANU ILIE</t>
  </si>
  <si>
    <t>BADICA CONSTANTIN</t>
  </si>
  <si>
    <t>DOBRESCU MARIAN, DOBRESCU ILEANA-VERONICA</t>
  </si>
  <si>
    <t>130, 132,133,788/1,789/1</t>
  </si>
  <si>
    <t>ILIE STEFAN</t>
  </si>
  <si>
    <t>GHEORGHITA PETRE</t>
  </si>
  <si>
    <t>VLAD CONSTANTIN</t>
  </si>
  <si>
    <t>40/2</t>
  </si>
  <si>
    <t>VLAD GHEORGHE</t>
  </si>
  <si>
    <t>40/1</t>
  </si>
  <si>
    <t>OANA A.</t>
  </si>
  <si>
    <t>SLAVOIU AUREL</t>
  </si>
  <si>
    <t>SLAVOIU PETRE</t>
  </si>
  <si>
    <t>STANESCU ANICA</t>
  </si>
  <si>
    <t>CAZACU MARIUS, MIRELA IONELA VERONICA</t>
  </si>
  <si>
    <t>28, 28/1</t>
  </si>
  <si>
    <t>OANA PAUL</t>
  </si>
  <si>
    <t>CAZACU GHEORGHITA, CAZACU ION</t>
  </si>
  <si>
    <t>VASILE I.</t>
  </si>
  <si>
    <t>SC SEMTEST CRAIOVA SA</t>
  </si>
  <si>
    <t>114/1</t>
  </si>
  <si>
    <t>DUTU V.</t>
  </si>
  <si>
    <t>MIREA STEFAN</t>
  </si>
  <si>
    <t>SC ROVITEM SA</t>
  </si>
  <si>
    <t>DOBRE CTIN</t>
  </si>
  <si>
    <t>PREDA ION</t>
  </si>
  <si>
    <t>NICOLIN FLORIN</t>
  </si>
  <si>
    <t>SIMIONESCU CONSTANTIN</t>
  </si>
  <si>
    <t>VASILE IOANA</t>
  </si>
  <si>
    <t>DUMITRU PAUN</t>
  </si>
  <si>
    <t>DUTU GHE.</t>
  </si>
  <si>
    <t>36/1</t>
  </si>
  <si>
    <t>36/3</t>
  </si>
  <si>
    <t>MONDEA MARIN</t>
  </si>
  <si>
    <t>DUTU ION</t>
  </si>
  <si>
    <t>DUMITRU MARIA</t>
  </si>
  <si>
    <t>44/1</t>
  </si>
  <si>
    <t>MATEI PAULINA</t>
  </si>
  <si>
    <t>LAZAR CONSTANTIN</t>
  </si>
  <si>
    <t>SLAVOI CONSTANTIN</t>
  </si>
  <si>
    <t>48/1</t>
  </si>
  <si>
    <t>SLAVOIU ALEXANDRU</t>
  </si>
  <si>
    <t>1100/1111</t>
  </si>
  <si>
    <t>STANCU FLORIN</t>
  </si>
  <si>
    <t>1078/1089</t>
  </si>
  <si>
    <t>MOGOSANU I.S.</t>
  </si>
  <si>
    <t>VOLINTIRU M.</t>
  </si>
  <si>
    <t>MATEA AURICA</t>
  </si>
  <si>
    <t>STANESCU IONEL</t>
  </si>
  <si>
    <t>STANESCU ILIE</t>
  </si>
  <si>
    <t>CAPRA ION</t>
  </si>
  <si>
    <t>58/1</t>
  </si>
  <si>
    <t>STANESCU GEORGICA VALENTIN, STANESCU PAULA ALINA</t>
  </si>
  <si>
    <t>VLAD DUMITRANA</t>
  </si>
  <si>
    <t>PREDUT IOANA</t>
  </si>
  <si>
    <t>GHIORGHITA PETRE</t>
  </si>
  <si>
    <t>MITICA IVINETA</t>
  </si>
  <si>
    <t>2773/2800</t>
  </si>
  <si>
    <t>PRIOTEASA MARIA</t>
  </si>
  <si>
    <t>2183/2200</t>
  </si>
  <si>
    <t>OPREA MARIANA</t>
  </si>
  <si>
    <t>4545/4634</t>
  </si>
  <si>
    <t>POPESCU G.</t>
  </si>
  <si>
    <t>OANA ALEXANDRINA</t>
  </si>
  <si>
    <t>MIREA M.</t>
  </si>
  <si>
    <t>OANA I.R.ION</t>
  </si>
  <si>
    <t>MARCU ILIE</t>
  </si>
  <si>
    <t>BADICA ION</t>
  </si>
  <si>
    <t>MARES S.</t>
  </si>
  <si>
    <t>68/1</t>
  </si>
  <si>
    <t>PETA GHEORGHE</t>
  </si>
  <si>
    <t>VLAD ION</t>
  </si>
  <si>
    <t>PETRESCU ION</t>
  </si>
  <si>
    <t>BADICA PARASCHIV</t>
  </si>
  <si>
    <t>905/2</t>
  </si>
  <si>
    <t>905/1</t>
  </si>
  <si>
    <t>BOBOSCA ION</t>
  </si>
  <si>
    <t>STANA DANIELA VASILICA</t>
  </si>
  <si>
    <t>MITRICA R.FILIP</t>
  </si>
  <si>
    <t>MIITRICA ELENA</t>
  </si>
  <si>
    <t>MIREA TINCA</t>
  </si>
  <si>
    <t>STANOIU TUDOR MARIAN</t>
  </si>
  <si>
    <t>STANCU LUCIAN</t>
  </si>
  <si>
    <t>BUMBEA ION, BUMBEA ANA MARIA</t>
  </si>
  <si>
    <t>ILIE MUCENTEA</t>
  </si>
  <si>
    <t>MATEA NICOLAE</t>
  </si>
  <si>
    <t>FIRU IOSIF</t>
  </si>
  <si>
    <t>TUTA TINCA</t>
  </si>
  <si>
    <t>DUMITRU A. PAUN</t>
  </si>
  <si>
    <t>CIOCAN MARIOARA</t>
  </si>
  <si>
    <t>1046/1</t>
  </si>
  <si>
    <t>PETA GH. CONSTANTIN</t>
  </si>
  <si>
    <t>DINU PAUL</t>
  </si>
  <si>
    <t>SBORA P.ILIE</t>
  </si>
  <si>
    <t>MONDEA TUDORICA</t>
  </si>
  <si>
    <t>DRAGA ELEODOR</t>
  </si>
  <si>
    <t>MIREA N. STEFAN</t>
  </si>
  <si>
    <t>DUTU STEFAN CONSTANTIN</t>
  </si>
  <si>
    <t>DECA CRISTINA ILEANA, DECA MARIUS CONSTANTIN</t>
  </si>
  <si>
    <t>DECA CRISTINA ILEANA</t>
  </si>
  <si>
    <t>PETA MISU</t>
  </si>
  <si>
    <t>GEOROCEANU MARIA</t>
  </si>
  <si>
    <t>PREJBEANU MARIN</t>
  </si>
  <si>
    <t>GHEORGHE R.MARIN</t>
  </si>
  <si>
    <t>MATEA MARIA</t>
  </si>
  <si>
    <t>APOSTOL FILIP</t>
  </si>
  <si>
    <t>SLAVOIU ION</t>
  </si>
  <si>
    <t>DUMITRU MARIN</t>
  </si>
  <si>
    <t>OANA ST. NICOLAE</t>
  </si>
  <si>
    <t>STANESCU MARIA</t>
  </si>
  <si>
    <t>STANESCU ION</t>
  </si>
  <si>
    <t>SANDU ION</t>
  </si>
  <si>
    <t>DINU CONSTANTIN</t>
  </si>
  <si>
    <t>MATEA ANA</t>
  </si>
  <si>
    <t>VASILE ION</t>
  </si>
  <si>
    <t>RETEA ION</t>
  </si>
  <si>
    <t>OANA GH.ILIE</t>
  </si>
  <si>
    <t>MATEA MARIN</t>
  </si>
  <si>
    <t>CIOCAN P. ION</t>
  </si>
  <si>
    <t>SBORA GHEORGHE</t>
  </si>
  <si>
    <t>DUMITRU V. MARIN</t>
  </si>
  <si>
    <t>POPA GHEORGHE</t>
  </si>
  <si>
    <t>DUMITRU I.CONSTANTIN</t>
  </si>
  <si>
    <t>OANA GH. LUCICA</t>
  </si>
  <si>
    <t>BADICA PETRE</t>
  </si>
  <si>
    <t>POPA FILIP</t>
  </si>
  <si>
    <t>GHENCEOIU FLOREA</t>
  </si>
  <si>
    <t>CIUCU D.ION</t>
  </si>
  <si>
    <t>ROGOJINARU VIRONA</t>
  </si>
  <si>
    <t>CAPRA ELENA</t>
  </si>
  <si>
    <t>PITICU RADU</t>
  </si>
  <si>
    <t>IACOV ILIE</t>
  </si>
  <si>
    <t>PAUN GHEORGHE</t>
  </si>
  <si>
    <t>DODOCIOIU GHEORGHE</t>
  </si>
  <si>
    <t>BORUZ VICTOR</t>
  </si>
  <si>
    <t>ANDREI MARIN</t>
  </si>
  <si>
    <t>NASTRUT DANIEL GHERGHE, PLESA CAMELIA</t>
  </si>
  <si>
    <t>ONEA CONSTANTIN</t>
  </si>
  <si>
    <t>OBRAZ CORNEL</t>
  </si>
  <si>
    <t>NITA MARIN</t>
  </si>
  <si>
    <t>PITICU NICOLAE</t>
  </si>
  <si>
    <t>MIREA NASTASIE</t>
  </si>
  <si>
    <t>OPREA AUREL</t>
  </si>
  <si>
    <t>ROSCA STEFAN</t>
  </si>
  <si>
    <t>VIZITIU ELENA</t>
  </si>
  <si>
    <t>LAZAR DUMITRU</t>
  </si>
  <si>
    <t>CAPRA CONSTANTIN</t>
  </si>
  <si>
    <t>MATUSA PAUN</t>
  </si>
  <si>
    <t>MATUSA MARIN</t>
  </si>
  <si>
    <t>ROSU MARIN</t>
  </si>
  <si>
    <t>ROGOJINARU DUMITRU</t>
  </si>
  <si>
    <t>PISOI ION</t>
  </si>
  <si>
    <t>VASILE PETRE</t>
  </si>
  <si>
    <t>PITICU ALEXANDRU</t>
  </si>
  <si>
    <t>CAPRA PETRE</t>
  </si>
  <si>
    <t>CAPRA GHEORGHE</t>
  </si>
  <si>
    <t>ONEA STEFANA</t>
  </si>
  <si>
    <t>SOIMAN MARIN</t>
  </si>
  <si>
    <t>TICLEA GHEORGHE</t>
  </si>
  <si>
    <t>DUTA ANICA, DUTA TUDOR, ONEA ELENA</t>
  </si>
  <si>
    <t>CIOACA CONSTANTIN</t>
  </si>
  <si>
    <t>MIHAI VALERICA, MIHAI CONSTANTINA, MARIN ELEONORA</t>
  </si>
  <si>
    <t>PUSCASEL ION</t>
  </si>
  <si>
    <t>TATULEA ION</t>
  </si>
  <si>
    <t>COSTACHE ILIE</t>
  </si>
  <si>
    <t>ROSCA FLOAREA</t>
  </si>
  <si>
    <t>MOGOS FLOAREA, MOGOS FLOREA</t>
  </si>
  <si>
    <t>NITA FLOAREA</t>
  </si>
  <si>
    <t>FLEANCU MARIA</t>
  </si>
  <si>
    <t>NITA ION</t>
  </si>
  <si>
    <t>SOIMAN PAUN, SOIMAN STEFAN, SOIMAN PANTELIE</t>
  </si>
  <si>
    <t>SOIMAN ALEXANDRU</t>
  </si>
  <si>
    <t>POPA ION</t>
  </si>
  <si>
    <t>DUMITRU ION</t>
  </si>
  <si>
    <t>TUDOR MARIN</t>
  </si>
  <si>
    <t>BORUZ ECATERINA</t>
  </si>
  <si>
    <t>BORUZ VICTOR, IVANESCU GHEORGHITA, BORUZ ILIE, STEFAN MARIOARA, BORUZ DUMITRU</t>
  </si>
  <si>
    <t>BORUZ CONSTANTINA, BORUZ ION, VATUI AURICA</t>
  </si>
  <si>
    <t>PITICU MIHAI, PITICU TRAIAN</t>
  </si>
  <si>
    <t>56/1</t>
  </si>
  <si>
    <t>BACIOIU IULIAN IONICA, BACIOIU MONICA</t>
  </si>
  <si>
    <t>OANA ALEXANDRU</t>
  </si>
  <si>
    <t>RADOI IOANA, RADOI STATE</t>
  </si>
  <si>
    <t>PITICU DRAGOMIR, PITICU ALEXANDRU</t>
  </si>
  <si>
    <t>DUTA TUDOR, DUTA ANICA, ONEA ELENA</t>
  </si>
  <si>
    <t>CAPRA FLOREA, CAPRA ELENA</t>
  </si>
  <si>
    <t>CAPRA PETRE, CAPRA ION</t>
  </si>
  <si>
    <t>CIOCILNAU LUCIANA</t>
  </si>
  <si>
    <t>VATUI AURICA</t>
  </si>
  <si>
    <t>DASCALU CONSTANTIN</t>
  </si>
  <si>
    <t>DASCALU POLINA</t>
  </si>
  <si>
    <t>ILINCA IOANA</t>
  </si>
  <si>
    <t>NITA IOANA</t>
  </si>
  <si>
    <t>MIREA PAUN</t>
  </si>
  <si>
    <t>VATUI IOANA</t>
  </si>
  <si>
    <t>TEODORESCU R.</t>
  </si>
  <si>
    <t>VOICU AUREL</t>
  </si>
  <si>
    <t>STANOIU ION</t>
  </si>
  <si>
    <t>31648</t>
  </si>
  <si>
    <t>35905</t>
  </si>
  <si>
    <t>31338</t>
  </si>
  <si>
    <t>32853</t>
  </si>
  <si>
    <t>32867</t>
  </si>
  <si>
    <t>31896</t>
  </si>
  <si>
    <t>30023</t>
  </si>
  <si>
    <t>35274</t>
  </si>
  <si>
    <t>35903</t>
  </si>
  <si>
    <t>34098</t>
  </si>
  <si>
    <t>38093</t>
  </si>
  <si>
    <t>38076</t>
  </si>
  <si>
    <t>1399</t>
  </si>
  <si>
    <t>1311</t>
  </si>
  <si>
    <t>1308</t>
  </si>
  <si>
    <t>32855</t>
  </si>
  <si>
    <t>36934</t>
  </si>
  <si>
    <t>1446</t>
  </si>
  <si>
    <t>14/1</t>
  </si>
  <si>
    <t>1300</t>
  </si>
  <si>
    <t>36684</t>
  </si>
  <si>
    <t>37252</t>
  </si>
  <si>
    <t>32517</t>
  </si>
  <si>
    <t>MITRICA  ST. ION</t>
  </si>
  <si>
    <t>34565</t>
  </si>
  <si>
    <t>38222</t>
  </si>
  <si>
    <t>35928</t>
  </si>
  <si>
    <t>35920</t>
  </si>
  <si>
    <t>35924</t>
  </si>
  <si>
    <t>35922</t>
  </si>
  <si>
    <t>34133</t>
  </si>
  <si>
    <t>34196</t>
  </si>
  <si>
    <t>33681</t>
  </si>
  <si>
    <t>33680</t>
  </si>
  <si>
    <t>33701</t>
  </si>
  <si>
    <t>38140</t>
  </si>
  <si>
    <t>33769</t>
  </si>
  <si>
    <t>32840</t>
  </si>
  <si>
    <t>30596</t>
  </si>
  <si>
    <t>32851</t>
  </si>
  <si>
    <t>38127</t>
  </si>
  <si>
    <t>32622</t>
  </si>
  <si>
    <t>31944</t>
  </si>
  <si>
    <t>31935</t>
  </si>
  <si>
    <t>32765</t>
  </si>
  <si>
    <t>29/1</t>
  </si>
  <si>
    <t>22/1</t>
  </si>
  <si>
    <t>15/1</t>
  </si>
  <si>
    <t>17/2</t>
  </si>
  <si>
    <t>33255</t>
  </si>
  <si>
    <t>33256</t>
  </si>
  <si>
    <t>1/8</t>
  </si>
  <si>
    <t>1/7</t>
  </si>
  <si>
    <t>32556</t>
  </si>
  <si>
    <t>33261</t>
  </si>
  <si>
    <t>33260</t>
  </si>
  <si>
    <t>991</t>
  </si>
  <si>
    <t>33861</t>
  </si>
  <si>
    <t>32177</t>
  </si>
  <si>
    <t>34579</t>
  </si>
  <si>
    <t>34808</t>
  </si>
  <si>
    <t>1282</t>
  </si>
  <si>
    <t>1518</t>
  </si>
  <si>
    <t xml:space="preserve">GAIAN SERBAN NICOLAE, GAIAN ANA MARIA, GHITA GRIGORE DANUT, GHITA PAULA SIMONA, MIHAESCU LUCIAN, MIHAESCU PETRIA, OPRIS FLORIN, OPRIS ALINA CRISTINA, TABACIOIU ADRIAN CRISTIAN, SULTANA MARIUS SORIN, GRIGORIE EUGEN CRISTIAN, GRIGORIE MARINELA, RUSU TEODORA MONICA, RUSU DAN NICOLAE, ULMEANU CONSTANTA, OLTEANU LILIANA ANDREEA, PATRASCU ALINA CRISTINA, NEDEIANU NICUSOR AUGUSTIN, NEDEIANU IULIANA CRISTINA, SULTANA NICU ADRIAN, RAILEANU SIMONA, FUGARU MARIN, FUGARU FLOAREA, BICA IACOB ADRIAN, DUMITRICA FELIV DAN, DUMITRICA BIANCA NICOLETA, MUNTEANU DRAGOS MIHAI, FLOAREA ELVIRA MARIANA, DINUT MARIANA DELIA, DINUT COSTEL CRISTIAN, SC ALPHA TECHNOLOGY SRL, ILIE CALIN, ILIE ELENA, TRITOIU GABRIEL CATALIN, TRITOIU ELENA, PESCARU GEORGETA, PESCARU FLORIAN, SC ALPHA TECHNOLOGY SRL, SC FLORA ROSE SRL, GRIGORIE EUGEN CRISTIAN, GRIGORIE MARINELA, SULTANA NICU ADRIAN, SULTANA MARIUS SORIN, SULTANA ELIZA IRINA, TABACIOIU ADRIAN CRISTIAN, DEMIR ANA MARIA, STANCU CONSTANTIN, STANCU CAMELIA IOANA, BADOI ANCA, BADOI VALENTIN IUSTIN, DUMITRESCU MUGUR LIVIU, DUMITRESCU MIHAELA, GAICU TEODOR, GAICU ELENA, COLTATU OCTAVIAN ALIN, COLTATU CAMELIA, DRAGHICI IONELA CRISTINA, BURUIANA ADELA, BURUIANA ADELA, SOCIETA PER LA GESTIONE DI ATTIVITA -S.G.A S.P.A, MARIA STEFAN ALIN, CIURLIN ADI VALENTIN, SANDU STEFAN, CIURLIN ADI VALENTIN, MARIA STEFAN ALIN, COLTATU OCTAVIAN ALIN, COLTATU CAMELIA, SIMION MARIA, PREDA MARIUS ADRIAN, MARINICA MARINEL-CONSTANTIN, MARINICA CLAUDIA-IONELA, RADU DANIELA VASILICA, RADU CLAUDIU DANIEL, RADU IRINA LILIANA, RADU MARIAN, VASILE CONSTANTIN, VASILE LENUTA LAVINIA, PEPTUSEL ADRIAN ALIN, TUTA IONELA, STOCHITESCU ION ADRIAN, STOCHITESCU CRISTINA NICOLETA, MARINESCU IONUT VIOREL, MARINESCU MIRELA DANIELA, VOINEA ANCA FLORENTINA, VOINEA IULIAN, IVASCU VIRGIL -MADALIN, IVASCU TAMARA- LILIANA, PASOI DUMITRU, PASOI VIORICA, PARVU GHEORGHE, PARVU PETRA, LEUCA GABRIEL, LEUCA IULIANA ILEANA, AVRAMESCU CONSTANTIN, AVRAMESCU ANA, BORCAN CRISTINA LAURA, AVRAMESCU CONSTANTIN, AVRAMESCU ANA, BOJEAN DANIEL OCTAVIAN, PACA MARIUS - ADRIAN, PACA ELENA SIMONA, TANASOIU COSTICA, TANASOIU MARIA, PASOI DUMITRU, PASOI VIORICA, FLOREA NELU CLAUDIU, FLOREA NADIA MARILENA, VARZARU FLORIN, VASILOIU GHOERGHITA -OVIDIU, VASILOIU CORINA - MIHAELA, CRUCERU SILVIU LUCIAN, CRUCERU MIHAELA, VARZARU FLORIN, OPREA CATALIN IONUT, OPREA ANA MARIA, LUNGU SILVIU, LUNGU GEORGETA -DANIELA, DURITA ANGELA, PASOI DUMITRU, PASOI VIORICA, TOMA CONSTANTIN, TOMA FLOAREA, TRINCA FLOREA, TRINCA DOINA, BOBOC MIHAI, ASPROIU ADRIAN DANIEL, ASPROIU GABRIELA DENISA, </t>
  </si>
  <si>
    <t>33235</t>
  </si>
  <si>
    <t>35883</t>
  </si>
  <si>
    <t xml:space="preserve">GAIAN SERBAN NICOLAE, GAIAN ANA-MARIA, GHITA GRIGORE DANUT, GHITA PAULA SIMONA, MIHAESCU LUCIAN, MIHAESCU PETRIA, OPRIS FLORIN, OPRIS ALINA CRISTINA, TABACIOIU ADRIAN CRISTIAN, SULTANA MARIUS SORIN, GRIGORIE EUGEN CRISTIAN, GRIGORIE MARINELA, RUSU TEODORA MONICA, RUSU DAN NICOLAE, ULMEANU CONSTANTA, OLTEANU LILIANA ANDREEA, PATRASCU ALINA CRISTINA, NEDEIANU NICUSOR AUGUSTIN, NEDEIANU IULIANA CRISTINA, SULTANA NICU ADRIAN, RAILEANU SIMONA, FUGARU MARIN, FUGARU FLOAREA, BICA IACOB ADRIAN, DUMITRICA FELIV DAN, DUMITRICA BIANCA NICOLETA, MUNTEANU DRAGOS MIHAI, FLOAREA ELVIRA MARIANA, DINUT MARIANA DELIA, DINUT COSTEL CRISTIAN, SC ALPHA TECHNOLOGY SRL, ILIE CALIN, ILIE ELENA, TRITOIU GABRIEL CATALIN, TRITOIU ELENA, PESCARU GEORGETA, PESCARU FLORIAN, SC ALPHA TECHNOLOGY SRL, SC FLORA ROSE SRL, GRIGORIE EUGEN CRISTIAN, GRIGORIE MARINELA, SULTANA NICU ADRIAN, SULTANA MARIUS SORIN, SULTANA ELIZA IRINA, TABACIOIU ADRIAN CRISTIAN, DEMIR ANA MARIA, STANCU CONSTANTIN, STANCU CAMELIA IOANA, BADOI ANCA, BADOI VALENTIN IUSTIN, DUMITRESCU MUGUR LIVIU, DUMITRESCU MIHAELA, GAICU TEODOR, GAICU ELENA, COLTATU OCTAVIAN ALIN, COLTATU CAMELIA, DRAGHICI IONELA CRISTINA, BURUIANA ADELA, BURUIANA ADELA, SOCIETA PER LA GESTIONE DI ATTIVITA -S.G.A S.P.A, MARIA STEFAN ALIN, CIURLIN ADI VALENTIN, SANDU STEFAN, CIURLIN ADI VALENTIN, MARIA STEFAN ALIN, COLTATU OCTAVIAN ALIN, COLTATU CAMELIA, SIMION MARIA, PREDA MARIUS ADRIAN, MARINICA MARINEL-CONSTANTIN, MARINICA CLAUDIA-IONELA, RADU DANIELA VASILICA, RADU CLAUDIU DANIEL, RADU IRINA LILIANA, RADU MARIAN, VASILE CONSTANTIN, VASILE LENUTA LAVINIA, PEPTUSEL ADRIAN ALIN, TUTA IONELA, STOCHITESCU ION ADRIAN, STOCHITESCU CRISTINA NICOLETA, MARINESCU IONUT VIOREL, MARINESCU MIRELA DANIELA, VOINEA ANCA FLORENTINA, VOINEA IULIAN, IVASCU VIRGIL -MADALIN, IVASCU TAMARA- LILIANA, PASOI DUMITRU, PASOI VIORICA, PARVU GHEORGHE, PARVU PETRA, LEUCA GABRIEL, LEUCA IULIANA ILEANA, AVRAMESCU CONSTANTIN, AVRAMESCU ANA, BORCAN CRISTINA LAURA, AVRAMESCU CONSTANTIN, AVRAMESCU ANA, BOJEAN DANIEL OCTAVIAN, PACA MARIUS - ADRIAN, PACA ELENA SIMONA, TANASOIU COSTICA, TANASOIU MARIA, PASOI DUMITRU, PASOI VIORICA, FLOREA NELU CLAUDIU, FLOREA NADIA MARILENA, VARZARU FLORIN, VASILOIU GHOERGHITA -OVIDIU, VASILOIU CORINA - MIHAELA, CRUCERU SILVIU LUCIAN, CRUCERU MIHAELA, VARZARU FLORIN, OPREA CATALIN IONUT, OPREA ANA MARIA, LUNGU SILVIU, LUNGU GEORGETA -DANIELA, DURITA ANGELA, PASOI DUMITRU, PASOI VIORICA, TOMA CONSTANTIN, TOMA FLOAREA, TRINCA FLOREA, TRINCA DOINA, BOBOC MIHAI, ASPROIU ADRIAN DANIEL, ASPROIU GABRIELA DENISA, </t>
  </si>
  <si>
    <t xml:space="preserve">GAIAN SERBAN NICOLAE, GAIAN ANA-MARIA, GHITA GRIGORE DANUT, GHITA PAULA SIMONA, MIHAESCU LUCIAN, MIHAESCU PETRIA, OPRIS FLORIN, OPRIS ALINA CRISTINA, TABACIOIU ADRIAN CRISTIAN, SULTANA MARIUS SORIN, GRIGORIE EUGEN CRISTIAN, GRIGORIE MARINELA, RUSU TEODORA MONICA, RUSU DAN NICOLAE, ULMEANU CONSTANTA, OLTEANU LILIANA ANDREEA, PATRASCU ALINA CRISTINA, NEDEIANU NICUSOR AUGUSTIN, NEDEIANU IULIANA CRISTINA, SULTANA NICU ADRIAN, RAILEANU SIMONA, FUGARU MARIN, FUGARU FLOAREA, BICA IACOB ADRIAN, DUMITRICA FELIV DAN, DUMITRICA BIANCA NICOLETA, MUNTEANU DRAGOS MIHAI, FLOAREA ELVIRA MARIANA, DINUT MARIANA DELIA, DINUT COSTEL CRISTIAN, SC ALPHA TECHNOLOGY SRL, ILIE CALIN, ILIE ELENA, TRITOIU GABRIEL CATALIN, TRITOIU ELENA, PESCARU GEORGETA, PESCARU FLORIAN, SC ALPHA TECHNOLOGY SRL, SC FLORA ROSE SRL, GRIGORIE EUGEN CRISTIAN, GRIGORIE MARINELA, SULTANA NICU ADRIAN, SULTANA MARIUS SORIN, SULTANA ELIZA IRINA, TABACIOIU ADRIAN CRISTIAN, DEMIR ANA MARIA, STANCU CONSTANTIN, STANCU CAMELIA IOANA, BADOI ANCA, BADOI VALENTIN IUSTIN, DUMITRESCU MUGUR LIVIU, DUMITRESCU MIHAELA, GAICU TEODOR, GAICU ELENA, COLTATU OCTAVIAN ALIN, COLTATU CAMELIA, DRAGHICI IONELA CRISTINA, BURUIANA ADELA, BURUIANA ADELA, SOCIETA PER LA GESTIONE DI ATTIVITA -S.G.A S.P.A, MARIA STEFAN ALIN, CIURLIN ADI VALENTIN, SANDU STEFAN, CIURLIN ADI VALENTIN, MARIA STEFAN ALIN, COLTATU OCTAVIAN ALIN, COLTATU CAMELIA, SIMION MARIA, PREDA MARIUS ADRIAN, MARINICA MARINEL-CONSTANTIN, MARINICA CLAUDIA-IONELA, RADU DANIELA VASILICA, RADU CLAUDIU DANIEL, RADU IRINA LILIANA, RADU MARIAN, VASILE CONSTANTIN, VASILE LENUTA LAVINIA, PEPTUSEL ADRIAN ALIN, TUTA IONELA, STOCHITESCU ION ADRIAN, STOCHITESCU CRISTINA NICOLETA, MARINESCU IONUT VIOREL, MARINESCU MIRELA DANIELA, VOINEA ANCA FLORENTINA, VOINEA IULIAN, IVASCU VIRGIL MADALIN, IVASCU TAMARA LILIANA, PASOI DUMITRU, PASOI VIORICA, PARVU GHEORGHE, PARVU PETRA, LEUCA GABRIEL, LEUCA IULIANA ILEANA, AVRAMESCU CONSTANTIN, AVRAMESCU ANA, BORCAN CRISTINA LAURA, AVRAMESCU CONSTANTIN, AVRAMESCU ANA, BOJEAN DANIEL OCTAVIAN, PACA MARIUS - ADRIAN, PACA ELENA SIMONA, TANASOIU COSTICA, TANASOIU MARIA, PASOI DUMITRU, PASOI VIORICA, FLOREA NELU CLAUDIU, FLOREA NADIA MARILENA, VARZARU FLORIN, VASILOIU GHOERGHITA -OVIDIU, VASILOIU CORINA MIHAELA, CRUCERU SILVIU LUCIAN, CRUCERU MIHAELA, VARZARU FLORIN, OPREA CATALIN IONUT, OPREA ANA MARIA, LUNGU SILVIU, LUNGU GEORGETA -DANIELA, DURITA ANGELA, PASOI DUMITRU, PASOI VIORICA, TOMA CONSTANTIN, TOMA FLOAREA, TRINCA FLOREA, TRINCA DOINA, BOBOC MIHAI, ASPROIU ADRIAN DANIEL, ASPROIU GABRIELA DENISA, </t>
  </si>
  <si>
    <t xml:space="preserve">GAIAN SERBAN NICOLAE, GAIAN ANA-MARIA, GHITA GRIGORE DANUT, GHITA PAULA SIMONA, MIHAESCU LUCIAN, MIHAESCU PETRIA, OPRIS FLORIN, OPRIS ALINA CRISTINA, TABACIOIU ADRIAN CRISTIAN, SULTANA MARIUS SORIN, GRIGORIE EUGEN CRISTIAN, GRIGORIE MARINELA, RUSU TEODORA MONICA, RUSU DAN NICOLAE, ULMEANU CONSTANTA, OLTEANU LILIANA ANDREEA, PATRASCU ALINA CRISTINA, NEDEIANU NICUSOR AUGUSTIN, NEDEIANU IULIANA CRISTINA, SULTANA NICU ADRIAN, RAILEANU SIMONA, FUGARU MARIN, FUGARU FLOAREA, BICA IACOB ADRIAN, DUMITRICA FELIV DAN, DUMITRICA BIANCA NICOLETA, MUNTEANU DRAGOS MIHAI, FLOAREA ELVIRA MARIANA, DINUT MARIANA DELIA, DINUT COSTEL CRISTIAN, SC ALPHA TECHNOLOGY SRL, ILIE CALIN, ILIE ELENA, TRITOIU GABRIEL CATALIN, TRITOIU ELENA, PESCARU GEORGETA, PESCARU FLORIAN, SC ALPHA TECHNOLOGY SRL, SC FLORA ROSE SRL, GRIGORIE EUGEN CRISTIAN, GRIGORIE MARINELA, SULTANA NICU ADRIAN, SULTANA MARIUS SORIN, SULTANA ELIZA IRINA, TABACIOIU ADRIAN CRISTIAN, DEMIR ANA MARIA, STANCU CONSTANTIN, STANCU CAMELIA IOANA, BADOI ANCA, BADOI VALENTIN IUSTIN, DUMITRESCU MUGUR LIVIU, DUMITRESCU MIHAELA, GAICU TEODOR, GAICU ELENA, COLTATU OCTAVIAN ALIN, COLTATU CAMELIA, DRAGHICI IONELA CRISTINA, BURUIANA ADELA, BURUIANA ADELA, SOCIETA PER LA GESTIONE DI ATTIVITA -S.G.A S.P.A, MARIA STEFAN ALIN, CIURLIN ADI VALENTIN, SANDU STEFAN, CIURLIN ADI VALENTIN, MARIA STEFAN ALIN, COLTATU OCTAVIAN ALIN, COLTATU CAMELIA, SIMION MARIA, PREDA MARIUS ADRIAN, MARINICA MARINEL-CONSTANTIN, MARINICA CLAUDIA-IONELA, RADU DANIELA VASILICA, RADU CLAUDIU DANIEL, RADU IRINA LILIANA, RADU MARIAN, VASILE CONSTANTIN, VASILE LENUTA LAVINIA, PEPTUSEL ADRIAN ALIN, TUTA IONELA, STOCHITESCU ION ADRIAN, STOCHITESCU CRISTINA NICOLETA, MARINESCU IONUT VIOREL, MARINESCU MIRELA DANIELA, VOINEA ANCA FLORENTINA, VOINEA IULIAN, IVASCU VIRGIL MADALIN, IVASCU TAMARA LILIANA, PASOI DUMITRU, PASOI VIORICA, PARVU GHEORGHE PETRA, LEUCA GABRIEL, LEUCA IULIANA ILEANA, AVRAMESCU CONSTANTIN, AVRAMESCU ANA, BORCAN CRISTINA LAURA, AVRAMESCU CONSTANTIN, AVRAMESCU ANA, BOJEAN DANIEL OCTAVIAN, PACA MARIUS ADRIAN, PACA ELENA SIMONA, TANASOIU COSTICA, TANASOIU MARIA, PASOI DUMITRU, PASOI VIORICA, FLOREA NELU CLAUDIU, FLOREA NADIA MARILENA, VARZARU FLORIN, VASILOIU GHOERGHITA OVIDIU, VASILOIU CORINA MIHAELA, CRUCERU SILVIU LUCIAN, CRUCERU MIHAELA, VARZARU FLORIN, OPREA CATALIN IONUT, OPREA ANA MARIA, LUNGU SILVIU, LUNGU GEORGETA DANIELA, DURITA ANGELA, PASOI DUMITRU, PASOI VIORICA, TOMA CONSTANTIN, TOMA FLOAREA, TRINCA FLOREA, TRINCA DOINA, BOBOC MIHAI, ASPROIU ADRIAN DANIEL, ASPROIU GABRIELA DENISA, </t>
  </si>
  <si>
    <t xml:space="preserve">GAIAN SERBAN NICOLAE, GAIAN ANA MARIA, GHITA GRIGORE DANUT, GHITA PAULA SIMONA, MIHAESCU LUCIAN, MIHAESCU PETRIA, OPRIS FLORIN, OPRIS ALINA CRISTINA, TABACIOIU ADRIAN CRISTIAN, SULTANA MARIUS SORIN, GRIGORIE EUGEN CRISTIAN, GRIGORIE MARINELA, RUSU TEODORA MONICA, RUSU DAN NICOLAE, ULMEANU CONSTANTA, OLTEANU LILIANA ANDREEA, PATRASCU ALINA CRISTINA, NEDEIANU NICUSOR AUGUSTIN, NEDEIANU IULIANA CRISTINA, SULTANA NICU ADRIAN, RAILEANU SIMONA, FUGARU MARIN, FUGARU FLOAREA, BICA IACOB ADRIAN, DUMITRICA FELIV DAN, DUMITRICA BIANCA NICOLETA, MUNTEANU DRAGOS MIHAI, FLOAREA ELVIRA MARIANA, DINUT MARIANA DELIA, DINUT COSTEL CRISTIAN, SC ALPHA TECHNOLOGY SRL, ILIE CALIN, ILIE ELENA, TRITOIU GABRIEL CATALIN, TRITOIU ELENA, PESCARU GEORGETA, PESCARU FLORIAN, SC ALPHA TECHNOLOGY SRL, SC FLORA ROSE SRL, GRIGORIE EUGEN CRISTIAN, GRIGORIE MARINELA, SULTANA NICU ADRIAN, SULTANA MARIUS SORIN, SULTANA ELIZA IRINA, TABACIOIU ADRIAN CRISTIAN, DEMIR ANA MARIA, STANCU CONSTANTIN, STANCU CAMELIA IOANA, BADOI ANCA, BADOI VALENTIN IUSTIN, DUMITRESCU MUGUR LIVIU, DUMITRESCU MIHAELA, GAICU TEODOR, GAICU ELENA, COLTATU OCTAVIAN ALIN, COLTATU CAMELIA, DRAGHICI IONELA CRISTINA, BURUIANA ADELA, BURUIANA ADELA, SOCIETA PER LA GESTIONE DI ATTIVITA -S.G.A S.P.A, MARIA STEFAN ALIN, CIURLIN ADI VALENTIN, SANDU STEFAN, CIURLIN ADI VALENTIN, MARIA STEFAN ALIN, COLTATU OCTAVIAN ALIN, COLTATU CAMELIA, SIMION MARIA, PREDA MARIUS ADRIAN, MARINICA MARINEL-CONSTANTIN, MARINICA CLAUDIA-IONELA, RADU DANIELA VASILICA, RADU CLAUDIU DANIEL, RADU IRINA LILIANA, RADU MARIAN, VASILE CONSTANTIN, VASILE LENUTA LAVINIA, PEPTUSEL ADRIAN ALIN, TUTA IONELA, STOCHITESCU ION ADRIAN, STOCHITESCU CRISTINA NICOLETA, MARINESCU IONUT VIOREL, MARINESCU MIRELA DANIELA, VOINEA ANCA FLORENTINA, VOINEA IULIAN, IVASCU VIRGIL MADALIN, IVASCU TAMARA LILIANA, PASOI DUMITRU, PASOI VIORICA, PARVU GHEORGHE PETRA, LEUCA GABRIEL, LEUCA IULIANA ILEANA, AVRAMESCU CONSTANTIN, AVRAMESCU ANA, BORCAN CRISTINA LAURA, AVRAMESCU CONSTANTIN, AVRAMESCU ANA, BOJEAN DANIEL OCTAVIAN, PACA MARIUS ADRIAN, PACA ELENA SIMONA, TANASOIU COSTICA, TANASOIU MARIA, PASOI DUMITRU, PASOI VIORICA, FLOREA NELU CLAUDIU, FLOREA NADIA MARILENA, VARZARU FLORIN, VASILOIU GHOERGHITA OVIDIU, VASILOIU CORINA MIHAELA, CRUCERU SILVIU LUCIAN, CRUCERU MIHAELA, VARZARU FLORIN, OPREA CATALIN IONUT, OPREA ANA MARIA, LUNGU SILVIU, LUNGU GEORGETA DANIELA, DURITA ANGELA, PASOI DUMITRU, PASOI VIORICA, TOMA CONSTANTIN, TOMA FLOAREA, TRINCA FLOREA, TRINCA DOINA, BOBOC MIHAI, ASPROIU ADRIAN DANIEL, ASPROIU GABRIELA DENISA, </t>
  </si>
  <si>
    <t>32874</t>
  </si>
  <si>
    <t>36179</t>
  </si>
  <si>
    <t>36126</t>
  </si>
  <si>
    <t>EV / A</t>
  </si>
  <si>
    <t>EV/P</t>
  </si>
  <si>
    <t>EV V</t>
  </si>
  <si>
    <t>EV</t>
  </si>
  <si>
    <t>Intravil</t>
  </si>
  <si>
    <t>34810</t>
  </si>
  <si>
    <t>61,62,63</t>
  </si>
  <si>
    <t>SAVELUC DANIELA</t>
  </si>
  <si>
    <t>CARCEA</t>
  </si>
  <si>
    <t>32353</t>
  </si>
  <si>
    <t>STANESCU CONSTANTIN DINU</t>
  </si>
  <si>
    <t>32361</t>
  </si>
  <si>
    <t>CHIREA CONSTANTIN</t>
  </si>
  <si>
    <t>32350</t>
  </si>
  <si>
    <t>ORBULETU ILIE</t>
  </si>
  <si>
    <t>32485</t>
  </si>
  <si>
    <t>MIREA CONSTANTIN</t>
  </si>
  <si>
    <t>32692</t>
  </si>
  <si>
    <t>DINU DUMITRU</t>
  </si>
  <si>
    <t>30280</t>
  </si>
  <si>
    <t>48,48/1,50,51</t>
  </si>
  <si>
    <t>ZGLOBIU CLAUDIU FLORIN</t>
  </si>
  <si>
    <t>35967</t>
  </si>
  <si>
    <t>48, 48/1, 48/1/2, 48/1/3, 50</t>
  </si>
  <si>
    <t>SC EXFLOR SRL</t>
  </si>
  <si>
    <t>34429</t>
  </si>
  <si>
    <t>MICU VICTOR</t>
  </si>
  <si>
    <t>34460</t>
  </si>
  <si>
    <t>VASILUTA MARIA MATILDA, STAICU MIHAELA CARMEN</t>
  </si>
  <si>
    <t>32601</t>
  </si>
  <si>
    <t>MIHAI FLORIAN</t>
  </si>
  <si>
    <t>32602</t>
  </si>
  <si>
    <t>CONSTANTINESCU SIILVIA</t>
  </si>
  <si>
    <t>31530</t>
  </si>
  <si>
    <t>DINU TUDORICA</t>
  </si>
  <si>
    <t>34760</t>
  </si>
  <si>
    <t>40,41,42</t>
  </si>
  <si>
    <t>SC TEAM MONTAGE</t>
  </si>
  <si>
    <t>34117</t>
  </si>
  <si>
    <t>STAICU EMILIAN</t>
  </si>
  <si>
    <t>32661</t>
  </si>
  <si>
    <t>TOMITA SEBASTIAN DAN</t>
  </si>
  <si>
    <t>1365</t>
  </si>
  <si>
    <t>PUSCU ION GHEORGHE</t>
  </si>
  <si>
    <t>1353</t>
  </si>
  <si>
    <t>36375</t>
  </si>
  <si>
    <t>TOSA VASILE, TOSA LUMINITA</t>
  </si>
  <si>
    <t>MITRU M. STEFAN</t>
  </si>
  <si>
    <t>NICU I. DUMITRU</t>
  </si>
  <si>
    <t>NEAGU I. NICOLAE</t>
  </si>
  <si>
    <t>36372</t>
  </si>
  <si>
    <t>CHIRA C. DUMITRU</t>
  </si>
  <si>
    <t>5001/5000</t>
  </si>
  <si>
    <t>36370</t>
  </si>
  <si>
    <t>SC CRISTAL SERV SRL</t>
  </si>
  <si>
    <t>ORBULETU T. COSTICA</t>
  </si>
  <si>
    <t>34138</t>
  </si>
  <si>
    <t>GHIZDAVU ILEANA</t>
  </si>
  <si>
    <t>36366</t>
  </si>
  <si>
    <t>SC CRSITAL SERV SRL</t>
  </si>
  <si>
    <t>OLARU I. MARIA</t>
  </si>
  <si>
    <t>CRISTOFIR R. IOANA</t>
  </si>
  <si>
    <t>CIOACA ELENA</t>
  </si>
  <si>
    <t>31876</t>
  </si>
  <si>
    <t>PATRUTOIU STATICA</t>
  </si>
  <si>
    <t>TICLEA P.ELENA</t>
  </si>
  <si>
    <t>15/2</t>
  </si>
  <si>
    <t>CIOBANU MARIN</t>
  </si>
  <si>
    <t>DUMITRESCU ELENA</t>
  </si>
  <si>
    <t>ALBU CONSTANTA</t>
  </si>
  <si>
    <t>SANDU FANICA</t>
  </si>
  <si>
    <t>POPA CAMELIA</t>
  </si>
  <si>
    <t>MIERTOIU DUMITRU</t>
  </si>
  <si>
    <t>ALBU CONSTANTIN</t>
  </si>
  <si>
    <t>1914</t>
  </si>
  <si>
    <t>PARASCHIV EMILIA CRISTINA, PARASCHIV ILEANA EMA</t>
  </si>
  <si>
    <t>36367</t>
  </si>
  <si>
    <t>BADESCU HARALAMBIE, BADESCU ILEANA</t>
  </si>
  <si>
    <t>37798</t>
  </si>
  <si>
    <t>19/1</t>
  </si>
  <si>
    <t>ASPROIU ADRIAN DANIEL, ASPROIU GABRIELA DENISA</t>
  </si>
  <si>
    <t>37797</t>
  </si>
  <si>
    <t>20/1</t>
  </si>
  <si>
    <t>TICLEA COSTICA, TICLEA ALEXANDRU DANIEL, TICLEA MARIAN</t>
  </si>
  <si>
    <t>37796</t>
  </si>
  <si>
    <t>NICA VERGINIA</t>
  </si>
  <si>
    <t>37795</t>
  </si>
  <si>
    <t>OLARU AUREL</t>
  </si>
  <si>
    <t>37791</t>
  </si>
  <si>
    <t>SULIMAN MARIA</t>
  </si>
  <si>
    <t>37792</t>
  </si>
  <si>
    <t>CIOCANETE VASILE</t>
  </si>
  <si>
    <t>37793</t>
  </si>
  <si>
    <t>TOMA NICOLAE</t>
  </si>
  <si>
    <t>37794</t>
  </si>
  <si>
    <t>CRISTOFIR CONSTANTA</t>
  </si>
  <si>
    <t>37719</t>
  </si>
  <si>
    <t>SOTOI MARIA, MIREA GHEORGHITA, ANUTU CONSTANITA, PATRASCIUC PAUNA, SPATARELU IOANA</t>
  </si>
  <si>
    <t>37721</t>
  </si>
  <si>
    <t>SC VAMAGRO SRL</t>
  </si>
  <si>
    <t>37720</t>
  </si>
  <si>
    <t>37718</t>
  </si>
  <si>
    <t>SPATARELU MARIN</t>
  </si>
  <si>
    <t>37717</t>
  </si>
  <si>
    <t>NICU IULIAN - DANIEL, NICU CRISTINA AMALIA</t>
  </si>
  <si>
    <t>37716</t>
  </si>
  <si>
    <t>PREDA MARIN</t>
  </si>
  <si>
    <t>37715</t>
  </si>
  <si>
    <t>CIMPEANU AURICA</t>
  </si>
  <si>
    <t>37714</t>
  </si>
  <si>
    <t>Extrav A</t>
  </si>
  <si>
    <t>Intrav A</t>
  </si>
  <si>
    <t xml:space="preserve"> Despagubire teren conform legii 255/2010 (lei)</t>
  </si>
  <si>
    <t>Despagubire teren conform legii 255/2010 (lei)</t>
  </si>
  <si>
    <t xml:space="preserve">Depăgubire conform Legii 255/2010 - total </t>
  </si>
  <si>
    <t>Despăgubire estimată, in funcție de destinația terenului</t>
  </si>
  <si>
    <t>Tabel cu imobilele proprietate privata supuse exproprierii in conditiile Legii 255/2010  situate pe amplasamentul lucrarii de utilitate publica:                                                                                                                                                                                                                                                                                                                                   "Centura de Ocolire Craiova - Varianta Sud DN56 - DN55 - DN6"      
UAT Podari
Despăgubiri individuale estimate</t>
  </si>
  <si>
    <t>Tabel cu imobilele proprietate privata supuse exproprierii in conditiile Legii 255/2010  situate pe amplasamentul lucrarii de utilitate publica:   
 "Centura de Ocolire Craiova - Varianta Sud DN56 - DN55 - DN6"      
UAT Malu Mare
Despăgubiri individuale estimate</t>
  </si>
  <si>
    <t>Tabel cu imobilele proprietate privata supuse exproprierii in conditiile Legii 255/2010  situate pe amplasamentul lucrarii de utilitate publica:                                                                                                                                                                                                                                                                                                                                   "Centura de Ocolire Craiova - Varianta Sud DN56 - DN55 - DN6"      
UAT Cârcea
Despăgubiri individuale estimate</t>
  </si>
  <si>
    <t>UAT</t>
  </si>
  <si>
    <t>Carcea</t>
  </si>
  <si>
    <t>VASILOIU GHEORGHITA-OVIDIU,
 VASILOIU CORINA-MIHAELA</t>
  </si>
  <si>
    <t>VASILOIU GHEORGHITA-OVIDIU, 
VASILOIU CORINA-MIHAELA</t>
  </si>
  <si>
    <t>TANASOIU COSTICA, 
TANASOIU MARIA</t>
  </si>
  <si>
    <t>PACA MARIUS-ADRIAN, 
PACA ELENA SIMONA</t>
  </si>
  <si>
    <t>LEUCA GABRIEL, 
LEUCA IULIANA - ILEANA</t>
  </si>
  <si>
    <t>PARVU GHEORGHE, 
PARVU PETRA</t>
  </si>
  <si>
    <t>AVRAMESCU CONSTANTIN, 
AVRAMESCU ANA</t>
  </si>
  <si>
    <t>STOCHITESCU ION ADRIAN, 
STOCHITESCU CRISTINA NICOLETA</t>
  </si>
  <si>
    <t>MOANDA DANIEL, 
MOANDA STEFANIA</t>
  </si>
  <si>
    <t>VASCU MARIUS-DANIEL, 
VASCU ADELA-IONICA</t>
  </si>
  <si>
    <t>SOIMU CONSTANTIN,
 SOIMU MARIANA</t>
  </si>
  <si>
    <t>DOBRESCU MARIAN, 
DOBRESCU ILEANA-VERONICA</t>
  </si>
  <si>
    <t>CAZACU MARIUS, 
MIRELA IONELA VERONICA</t>
  </si>
  <si>
    <t>CAZACU GHEORGHITA, 
CAZACU ION</t>
  </si>
  <si>
    <t>STANESCU GEORGICA VALENTIN, 
STANESCU PAULA ALINA</t>
  </si>
  <si>
    <t>BUMBEA ION, 
BUMBEA ANA MARIA</t>
  </si>
  <si>
    <t>DECA CRISTINA ILEANA, 
DECA MARIUS CONSTANTIN</t>
  </si>
  <si>
    <t>NASTRUT DANIEL GHERGHE, 
PLESA CAMELIA</t>
  </si>
  <si>
    <t>DUTA ANICA, DUTA TUDOR, 
ONEA ELENA</t>
  </si>
  <si>
    <t>MIHAI VALERICA, 
MIHAI CONSTANTINA, MARIN ELEONORA</t>
  </si>
  <si>
    <t>SOIMAN PAUN, SOIMAN STEFAN, 
SOIMAN PANTELIE</t>
  </si>
  <si>
    <t>BORUZ VICTOR,
 IVANESCU GHEORGHITA, 
BORUZ ILIE, STEFAN MARIOARA,
 BORUZ DUMITRU</t>
  </si>
  <si>
    <t>BORUZ CONSTANTINA, 
BORUZ ION, VATUI AURICA</t>
  </si>
  <si>
    <t>BACIOIU IULIAN IONICA, 
BACIOIU MONICA</t>
  </si>
  <si>
    <t>PITICU DRAGOMIR, 
PITICU ALEXANDRU</t>
  </si>
  <si>
    <t>DUTA TUDOR, DUTA ANICA,
 ONEA ELENA</t>
  </si>
  <si>
    <t>Nr. cadastral (nr. topo.)</t>
  </si>
  <si>
    <t>Nume și prenume proprietar/deținator teren</t>
  </si>
  <si>
    <t>Parcelă</t>
  </si>
  <si>
    <t>Numar carte funciară</t>
  </si>
  <si>
    <t>Suprafața totală 
(mp)</t>
  </si>
  <si>
    <t>Suprafața 
de expropriat 
(mp)</t>
  </si>
  <si>
    <t>Categoria
 de folosință</t>
  </si>
  <si>
    <t>Valoare de despăgubire imobil conform Legii 255/2010 (lei)</t>
  </si>
  <si>
    <t>LISTA
cuprinzând imobilele proprietate privată care constituie coridorul de expropriere  al lucrării de utilitate publică                                                                                                                                                                                                                                                                                                                                 “Centura de ocolire Craiova - varianta Sud DN 56 - DN 55 - DN 6”, aflate pe raza localităților Podari, Malu Mare și Carcea din județul Dolj,  proprietarii sau deţinătorii acestora, precum şi sumele individuale aferente despăgubirilor</t>
  </si>
  <si>
    <t>Anexa nr. 2</t>
  </si>
  <si>
    <t xml:space="preserve"> </t>
  </si>
  <si>
    <t>Notă: *) Pentru toate poziţiile în care la coloana ”Nume/prenume proprietar/deținător”  se regăseşte menţiunea "PROPRIETAR NEIDENTIFICAT", astfel cum reiese din evidenţele unităţilor administrativ-teritoriale, numele proprietarilor/deţinătorilor vor fi identificate ulterior, în vederea completării documentaţiilor necesare pentru punerea în aplicare a măsurilor de expropriere în condiţiile legii</t>
  </si>
  <si>
    <t>GAIAN SERBAN NICOLAE, GAIAN ANA-MARIA, GHITA GRIGORE DANUT, GHITA PAULA SIMONA, MIHAESCU LUCIAN, MIHAESCU PETRIA, OPRIS FLORIN, OPRIS ALINA CRISTINA, TABACIOIU ADRIAN CRISTIAN, SULTANA MARIUS SORIN, GRIGORIE EUGEN CRISTIAN, GRIGORIE MARINELA, RUSU TEODORA MONICA, RUSU DAN NICOLAE, ULMEANU CONSTANTA, OLTEANU LILIANA ANDREEA, PATRASCU ALINA CRISTINA, NEDEIANU NICUSOR AUGUSTIN, NEDEIANU IULIANA CRISTINA, SULTANA NICU ADRIAN, RAILEANU SIMONA, FUGARU MARIN, FUGARU FLOAREA, BICA IACOB ADRIAN, DUMITRICA FELIV DAN, DUMITRICA BIANCA NICOLETA, MUNTEANU DRAGOS MIHAI, FLOAREA ELVIRA MARIANA, DINUT MARIANA DELIA, DINUT COSTEL CRISTIAN, SC ALPHA TECHNOLOGY SRL, ILIE CALIN, ILIE ELENA, TRITOIU GABRIEL CATALIN, TRITOIU ELENA, PESCARU GEORGETA, PESCARU FLORIAN, SC ALPHA TECHNOLOGY SRL, SC FLORA ROSE SRL, GRIGORIE EUGEN CRISTIAN, GRIGORIE MARINELA, SULTANA NICU ADRIAN, SULTANA MARIUS SORIN, SULTANA ELIZA IRINA, TABACIOIU ADRIAN CRISTIAN, DEMIR ANA MARIA, STANCU CONSTANTIN, STANCU CAMELIA IOANA, BADOI ANCA, BADOI VALENTIN IUSTIN, DUMITRESCU MUGUR LIVIU, DUMITRESCU MIHAELA, GAICU TEODOR, GAICU ELENA, COLTATU OCTAVIAN ALIN, COLTATU CAMELIA, DRAGHICI IONELA CRISTINA, BURUIANA ADELA, BURUIANA ADELA, SOCIETA PER LA GESTIONE DI ATTIVITA -S.G.A S.P.A, MARIA STEFAN ALIN, CIURLIN ADI VALENTIN, SANDU STEFAN, CIURLIN ADI VALENTIN, MARIA STEFAN ALIN, COLTATU OCTAVIAN ALIN, COLTATU CAMELIA, SIMION MARIA, PREDA MARIUS ADRIAN, MARINICA MARINEL-CONSTANTIN, MARINICA CLAUDIA-IONELA, RADU DANIELA VASILICA, RADU CLAUDIU DANIEL, RADU IRINA LILIANA, RADU MARIAN, VASILE CONSTANTIN, VASILE LENUTA LAVINIA, PEPTUSEL ADRIAN ALIN, TUTA IONELA, STOCHITESCU ION ADRIAN, STOCHITESCU CRISTINA NICOLETA, MARINESCU IONUT VIOREL, MARINESCU MIRELA DANIELA, VOINEA ANCA FLORENTINA, VOINEA IULIAN, IVASCU VIRGIL -MADALIN, IVASCU TAMARA- LILIANA, PASOI DUMITRU, PASOI VIORICA, PARVU GHEORGHE, PARVU PETRA, LEUCA GABRIEL, LEUCA IULIANA ILEANA, AVRAMESCU CONSTANTIN, AVRAMESCU ANA, BORCAN CRISTINA LAURA, AVRAMESCU CONSTANTIN, AVRAMESCU ANA, BOJEAN DANIEL OCTAVIAN, PACA MARIUS - ADRIAN, PACA ELENA SIMONA, TANASOIU COSTICA, TANASOIU MARIA, PASOI DUMITRU, PASOI VIORICA, FLOREA NELU CLAUDIU, FLOREA NADIA MARILENA, VARZARU FLORIN, VASILOIU GHOERGHITA -OVIDIU, VASILOIU CORINA - MIHAELA, CRUCERU SILVIU LUCIAN, CRUCERU MIHAELA, VARZARU FLORIN, OPREA CATALIN IONUT, OPREA ANA MARIA, LUNGU SILVIU, LUNGU GEORGETA -DANIELA, DURITA ANGELA, PASOI DUMITRU, PASOI VIORICA, TOMA CONSTANTIN, TOMA FLOAREA, TRINCA FLOREA, TRINCA DOINA, BOBOC MIHAI, ASPROIU ADRIAN DANIEL, ASPROIU GABRIELA DENISA</t>
  </si>
  <si>
    <t>GAIAN SERBAN NICOLAE, GAIAN ANA MARIA, GHITA GRIGORE DANUT, GHITA PAULA SIMONA, MIHAESCU LUCIAN, MIHAESCU PETRIA, OPRIS FLORIN, OPRIS ALINA CRISTINA, TABACIOIU ADRIAN CRISTIAN, SULTANA MARIUS SORIN, GRIGORIE EUGEN CRISTIAN, GRIGORIE MARINELA, RUSU TEODORA MONICA, RUSU DAN NICOLAE, ULMEANU CONSTANTA, OLTEANU LILIANA ANDREEA, PATRASCU ALINA CRISTINA, NEDEIANU NICUSOR AUGUSTIN, NEDEIANU IULIANA CRISTINA, SULTANA NICU ADRIAN, RAILEANU SIMONA, FUGARU MARIN, FUGARU FLOAREA, BICA IACOB ADRIAN, DUMITRICA FELIV DAN, DUMITRICA BIANCA NICOLETA, MUNTEANU DRAGOS MIHAI, FLOAREA ELVIRA MARIANA, DINUT MARIANA DELIA, DINUT COSTEL CRISTIAN, SC ALPHA TECHNOLOGY SRL, ILIE CALIN, ILIE ELENA, TRITOIU GABRIEL CATALIN, TRITOIU ELENA, PESCARU GEORGETA, PESCARU FLORIAN, SC ALPHA TECHNOLOGY SRL, SC FLORA ROSE SRL, GRIGORIE EUGEN CRISTIAN, GRIGORIE MARINELA, SULTANA NICU ADRIAN, SULTANA MARIUS SORIN, SULTANA ELIZA IRINA, TABACIOIU ADRIAN CRISTIAN, DEMIR ANA MARIA, STANCU CONSTANTIN, STANCU CAMELIA IOANA, BADOI ANCA, BADOI VALENTIN IUSTIN, DUMITRESCU MUGUR LIVIU, DUMITRESCU MIHAELA, GAICU TEODOR, GAICU ELENA, COLTATU OCTAVIAN ALIN, COLTATU CAMELIA, DRAGHICI IONELA CRISTINA, BURUIANA ADELA, BURUIANA ADELA, SOCIETA PER LA GESTIONE DI ATTIVITA -S.G.A S.P.A, MARIA STEFAN ALIN, CIURLIN ADI VALENTIN, SANDU STEFAN, CIURLIN ADI VALENTIN, MARIA STEFAN ALIN, COLTATU OCTAVIAN ALIN, COLTATU CAMELIA, SIMION MARIA, PREDA MARIUS ADRIAN, MARINICA MARINEL-CONSTANTIN, MARINICA CLAUDIA-IONELA, RADU DANIELA VASILICA, RADU CLAUDIU DANIEL, RADU IRINA LILIANA, RADU MARIAN, VASILE CONSTANTIN, VASILE LENUTA LAVINIA, PEPTUSEL ADRIAN ALIN, TUTA IONELA, STOCHITESCU ION ADRIAN, STOCHITESCU CRISTINA NICOLETA, MARINESCU IONUT VIOREL, MARINESCU MIRELA DANIELA, VOINEA ANCA FLORENTINA, VOINEA IULIAN, IVASCU VIRGIL MADALIN, IVASCU TAMARA LILIANA, PASOI DUMITRU, PASOI VIORICA, PARVU GHEORGHE PETRA, LEUCA GABRIEL, LEUCA IULIANA ILEANA, AVRAMESCU CONSTANTIN, AVRAMESCU ANA, BORCAN CRISTINA LAURA, AVRAMESCU CONSTANTIN, AVRAMESCU ANA, BOJEAN DANIEL OCTAVIAN, PACA MARIUS ADRIAN, PACA ELENA SIMONA, TANASOIU COSTICA, TANASOIU MARIA, PASOI DUMITRU, PASOI VIORICA, FLOREA NELU CLAUDIU, FLOREA NADIA MARILENA, VARZARU FLORIN, VASILOIU GHOERGHITA OVIDIU, VASILOIU CORINA MIHAELA, CRUCERU SILVIU LUCIAN, CRUCERU MIHAELA, VARZARU FLORIN, OPREA CATALIN IONUT, OPREA ANA MARIA, LUNGU SILVIU, LUNGU GEORGETA DANIELA, DURITA ANGELA, PASOI DUMITRU, PASOI VIORICA, TOMA CONSTANTIN, TOMA FLOAREA, TRINCA FLOREA, TRINCA DOINA, BOBOC MIHAI, ASPROIU ADRIAN DANIEL, ASPROIU GABRIELA DENISA</t>
  </si>
  <si>
    <t>GAIAN SERBAN NICOLAE, GAIAN ANA-MARIA, GHITA GRIGORE DANUT, GHITA PAULA SIMONA, MIHAESCU LUCIAN, MIHAESCU PETRIA, OPRIS FLORIN, OPRIS ALINA CRISTINA, TABACIOIU ADRIAN CRISTIAN, SULTANA MARIUS SORIN, GRIGORIE EUGEN CRISTIAN, GRIGORIE MARINELA, RUSU TEODORA MONICA, RUSU DAN NICOLAE, ULMEANU CONSTANTA, OLTEANU LILIANA ANDREEA, PATRASCU ALINA CRISTINA, NEDEIANU NICUSOR AUGUSTIN, NEDEIANU IULIANA CRISTINA, SULTANA NICU ADRIAN, RAILEANU SIMONA, FUGARU MARIN, FUGARU FLOAREA, BICA IACOB ADRIAN, DUMITRICA FELIV DAN, DUMITRICA BIANCA NICOLETA, MUNTEANU DRAGOS MIHAI, FLOAREA ELVIRA MARIANA, DINUT MARIANA DELIA, DINUT COSTEL CRISTIAN, SC ALPHA TECHNOLOGY SRL, ILIE CALIN, ILIE ELENA, TRITOIU GABRIEL CATALIN, TRITOIU ELENA, PESCARU GEORGETA, PESCARU FLORIAN, SC ALPHA TECHNOLOGY SRL, SC FLORA ROSE SRL, GRIGORIE EUGEN CRISTIAN, GRIGORIE MARINELA, SULTANA NICU ADRIAN, SULTANA MARIUS SORIN, SULTANA ELIZA IRINA, TABACIOIU ADRIAN CRISTIAN, DEMIR ANA MARIA, STANCU CONSTANTIN, STANCU CAMELIA IOANA, BADOI ANCA, BADOI VALENTIN IUSTIN, DUMITRESCU MUGUR LIVIU, DUMITRESCU MIHAELA, GAICU TEODOR, GAICU ELENA, COLTATU OCTAVIAN ALIN, COLTATU CAMELIA, DRAGHICI IONELA CRISTINA, BURUIANA ADELA, BURUIANA ADELA, SOCIETA PER LA GESTIONE DI ATTIVITA -S.G.A S.P.A, MARIA STEFAN ALIN, CIURLIN ADI VALENTIN, SANDU STEFAN, CIURLIN ADI VALENTIN, MARIA STEFAN ALIN, COLTATU OCTAVIAN ALIN, COLTATU CAMELIA, SIMION MARIA, PREDA MARIUS ADRIAN, MARINICA MARINEL-CONSTANTIN, MARINICA CLAUDIA-IONELA, RADU DANIELA VASILICA, RADU CLAUDIU DANIEL, RADU IRINA LILIANA, RADU MARIAN, VASILE CONSTANTIN, VASILE LENUTA LAVINIA, PEPTUSEL ADRIAN ALIN, TUTA IONELA, STOCHITESCU ION ADRIAN, STOCHITESCU CRISTINA NICOLETA, MARINESCU IONUT VIOREL, MARINESCU MIRELA DANIELA, VOINEA ANCA FLORENTINA, VOINEA IULIAN, IVASCU VIRGIL MADALIN, IVASCU TAMARA LILIANA, PASOI DUMITRU, PASOI VIORICA, PARVU GHEORGHE, PARVU PETRA, LEUCA GABRIEL, LEUCA IULIANA ILEANA, AVRAMESCU CONSTANTIN, AVRAMESCU ANA, BORCAN CRISTINA LAURA, AVRAMESCU CONSTANTIN, AVRAMESCU ANA, BOJEAN DANIEL OCTAVIAN, PACA MARIUS - ADRIAN, PACA ELENA SIMONA, TANASOIU COSTICA, TANASOIU MARIA, PASOI DUMITRU, PASOI VIORICA, FLOREA NELU CLAUDIU, FLOREA NADIA MARILENA, VARZARU FLORIN, VASILOIU GHOERGHITA -OVIDIU, VASILOIU CORINA MIHAELA, CRUCERU SILVIU LUCIAN, CRUCERU MIHAELA, VARZARU FLORIN, OPREA CATALIN IONUT, OPREA ANA MARIA, LUNGU SILVIU, LUNGU GEORGETA -DANIELA, DURITA ANGELA, PASOI DUMITRU, PASOI VIORICA, TOMA CONSTANTIN, TOMA FLOAREA, TRINCA FLOREA, TRINCA DOINA, BOBOC MIHAI, ASPROIU ADRIAN DANIEL, ASPROIU GABRIELA DENISA</t>
  </si>
  <si>
    <t>GAIAN SERBAN NICOLAE, GAIAN ANA MARIA, GHITA GRIGORE DANUT, GHITA PAULA SIMONA, MIHAESCU LUCIAN, MIHAESCU PETRIA, OPRIS FLORIN, OPRIS ALINA CRISTINA, TABACIOIU ADRIAN CRISTIAN, SULTANA MARIUS SORIN, GRIGORIE EUGEN CRISTIAN, GRIGORIE MARINELA, RUSU TEODORA MONICA, RUSU DAN NICOLAE, ULMEANU CONSTANTA, OLTEANU LILIANA ANDREEA, PATRASCU ALINA CRISTINA, NEDEIANU NICUSOR AUGUSTIN, NEDEIANU IULIANA CRISTINA, SULTANA NICU ADRIAN, RAILEANU SIMONA, FUGARU MARIN, FUGARU FLOAREA, BICA IACOB ADRIAN, DUMITRICA FELIV DAN, DUMITRICA BIANCA NICOLETA, MUNTEANU DRAGOS MIHAI, FLOAREA ELVIRA MARIANA, DINUT MARIANA DELIA, DINUT COSTEL CRISTIAN, SC ALPHA TECHNOLOGY SRL, ILIE CALIN, ILIE ELENA, TRITOIU GABRIEL CATALIN, TRITOIU ELENA, PESCARU GEORGETA, PESCARU FLORIAN, SC ALPHA TECHNOLOGY SRL, SC FLORA ROSE SRL, GRIGORIE EUGEN CRISTIAN, GRIGORIE MARINELA, SULTANA NICU ADRIAN, SULTANA MARIUS SORIN, SULTANA ELIZA IRINA, TABACIOIU ADRIAN CRISTIAN, DEMIR ANA MARIA, STANCU CONSTANTIN, STANCU CAMELIA IOANA, BADOI ANCA, BADOI VALENTIN IUSTIN, DUMITRESCU MUGUR LIVIU, DUMITRESCU MIHAELA, GAICU TEODOR, GAICU ELENA, COLTATU OCTAVIAN ALIN, COLTATU CAMELIA, DRAGHICI IONELA CRISTINA, BURUIANA ADELA, BURUIANA ADELA, SOCIETA PER LA GESTIONE DI ATTIVITA -S.G.A S.P.A, MARIA STEFAN ALIN, CIURLIN ADI VALENTIN, SANDU STEFAN, CIURLIN ADI VALENTIN, MARIA STEFAN ALIN, COLTATU OCTAVIAN ALIN, COLTATU CAMELIA, SIMION MARIA, PREDA MARIUS ADRIAN, MARINICA MARINEL-CONSTANTIN, MARINICA CLAUDIA-IONELA, RADU DANIELA VASILICA, RADU CLAUDIU DANIEL, RADU IRINA LILIANA, RADU MARIAN, VASILE CONSTANTIN, VASILE LENUTA LAVINIA, PEPTUSEL ADRIAN ALIN, TUTA IONELA, STOCHITESCU ION ADRIAN, STOCHITESCU CRISTINA NICOLETA, MARINESCU IONUT VIOREL, MARINESCU MIRELA DANIELA, VOINEA ANCA FLORENTINA, VOINEA IULIAN, IVASCU VIRGIL -MADALIN, IVASCU TAMARA- LILIANA, PASOI DUMITRU, PASOI VIORICA, PARVU GHEORGHE, PARVU PETRA, LEUCA GABRIEL, LEUCA IULIANA ILEANA, AVRAMESCU CONSTANTIN, AVRAMESCU ANA, BORCAN CRISTINA LAURA, AVRAMESCU CONSTANTIN, AVRAMESCU ANA, BOJEAN DANIEL OCTAVIAN, PACA MARIUS - ADRIAN, PACA ELENA SIMONA, TANASOIU COSTICA, TANASOIU MARIA, PASOI DUMITRU, PASOI VIORICA, FLOREA NELU CLAUDIU, FLOREA NADIA MARILENA, VARZARU FLORIN, VASILOIU GHOERGHITA -OVIDIU, VASILOIU CORINA - MIHAELA, CRUCERU SILVIU LUCIAN, CRUCERU MIHAELA, VARZARU FLORIN, OPREA CATALIN IONUT, OPREA ANA MARIA, LUNGU SILVIU, LUNGU GEORGETA -DANIELA, DURITA ANGELA, PASOI DUMITRU, PASOI VIORICA, TOMA CONSTANTIN, TOMA FLOAREA, TRINCA FLOREA, TRINCA DOINA, BOBOC MIHAI, ASPROIU ADRIAN DANIEL, ASPROIU GABRIELA DENISA</t>
  </si>
  <si>
    <t>PROPRIETAR NEIDENTIFICAT *)</t>
  </si>
  <si>
    <t>Pe www.arenaconstruct.ro cititi stirile din constructii si imobiliare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</si>
</sst>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 #,##0.00_)_ ;_ * \(#,##0.00\)_ ;_ * &quot;-&quot;??_)_ ;_ @_ "/>
    <numFmt numFmtId="165" formatCode="_-* #,##0\ _l_e_i_-;\-* #,##0\ _l_e_i_-;_-* &quot;-&quot;??\ _l_e_i_-;_-@_-"/>
    <numFmt numFmtId="166" formatCode="_ * #,##0_)_ ;_ * \(#,##0\)_ ;_ * &quot;-&quot;??_)_ ;_ @_ "/>
  </numFmts>
  <fonts count="16">
    <font>
      <sz val="12"/>
      <color theme="1"/>
      <name val="Calibri"/>
      <family val="2"/>
      <charset val="238"/>
      <scheme val="minor"/>
    </font>
    <font>
      <b/>
      <sz val="9"/>
      <color theme="1"/>
      <name val="Avenir Book"/>
      <family val="2"/>
    </font>
    <font>
      <sz val="9"/>
      <color theme="1"/>
      <name val="Avenir Book"/>
      <family val="2"/>
    </font>
    <font>
      <sz val="12"/>
      <color theme="1"/>
      <name val="Calibri"/>
      <family val="2"/>
      <charset val="238"/>
      <scheme val="minor"/>
    </font>
    <font>
      <sz val="10"/>
      <name val="Arial"/>
      <family val="2"/>
      <charset val="238"/>
    </font>
    <font>
      <sz val="10"/>
      <name val="Arial"/>
      <family val="2"/>
    </font>
    <font>
      <b/>
      <sz val="10"/>
      <name val="Arial"/>
      <family val="2"/>
      <charset val="238"/>
    </font>
    <font>
      <b/>
      <sz val="9"/>
      <name val="Avenir Book"/>
      <family val="2"/>
    </font>
    <font>
      <sz val="9"/>
      <name val="Avenir Book"/>
      <family val="2"/>
    </font>
    <font>
      <b/>
      <sz val="12"/>
      <color theme="1"/>
      <name val="Calibri"/>
      <family val="2"/>
      <charset val="238"/>
      <scheme val="minor"/>
    </font>
    <font>
      <b/>
      <sz val="11"/>
      <name val="Times New Roman"/>
      <family val="1"/>
    </font>
    <font>
      <sz val="11"/>
      <name val="Times New Roman"/>
      <family val="1"/>
    </font>
    <font>
      <sz val="11"/>
      <color theme="1"/>
      <name val="Times New Roman"/>
      <family val="1"/>
    </font>
    <font>
      <b/>
      <sz val="11"/>
      <color theme="1"/>
      <name val="Times New Roman"/>
      <family val="1"/>
    </font>
    <font>
      <sz val="11"/>
      <color rgb="FFFF0000"/>
      <name val="Times New Roman"/>
      <family val="1"/>
    </font>
    <font>
      <b/>
      <sz val="14"/>
      <color theme="4"/>
      <name val="Calibri"/>
      <family val="2"/>
      <scheme val="minor"/>
    </font>
  </fonts>
  <fills count="2">
    <fill>
      <patternFill patternType="none"/>
    </fill>
    <fill>
      <patternFill patternType="gray125"/>
    </fill>
  </fills>
  <borders count="1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4">
    <xf numFmtId="0" fontId="0" fillId="0" borderId="0"/>
    <xf numFmtId="164" fontId="3" fillId="0" borderId="0" applyFont="0" applyFill="0" applyBorder="0" applyAlignment="0" applyProtection="0"/>
    <xf numFmtId="0" fontId="5" fillId="0" borderId="0"/>
    <xf numFmtId="164" fontId="5" fillId="0" borderId="0" applyFont="0" applyFill="0" applyBorder="0" applyAlignment="0" applyProtection="0"/>
  </cellStyleXfs>
  <cellXfs count="179">
    <xf numFmtId="0" fontId="0" fillId="0" borderId="0" xfId="0"/>
    <xf numFmtId="0" fontId="2" fillId="0" borderId="0" xfId="0" applyFont="1"/>
    <xf numFmtId="4" fontId="0" fillId="0" borderId="0" xfId="0" applyNumberFormat="1" applyAlignment="1">
      <alignment horizontal="right"/>
    </xf>
    <xf numFmtId="0" fontId="0" fillId="0" borderId="0" xfId="0" applyAlignment="1">
      <alignment wrapText="1"/>
    </xf>
    <xf numFmtId="0" fontId="0" fillId="0" borderId="0" xfId="0" applyAlignment="1">
      <alignment vertical="center" wrapText="1"/>
    </xf>
    <xf numFmtId="0" fontId="5" fillId="0" borderId="0" xfId="2"/>
    <xf numFmtId="164" fontId="5" fillId="0" borderId="0" xfId="3" applyFont="1" applyFill="1" applyAlignment="1">
      <alignment horizontal="right"/>
    </xf>
    <xf numFmtId="0" fontId="5" fillId="0" borderId="0" xfId="2" applyAlignment="1">
      <alignment horizontal="center"/>
    </xf>
    <xf numFmtId="1" fontId="5" fillId="0" borderId="0" xfId="2" applyNumberFormat="1" applyAlignment="1">
      <alignment horizontal="center"/>
    </xf>
    <xf numFmtId="0" fontId="5" fillId="0" borderId="0" xfId="2" applyAlignment="1">
      <alignment horizontal="center" vertical="center"/>
    </xf>
    <xf numFmtId="0" fontId="5" fillId="0" borderId="0" xfId="2" applyAlignment="1">
      <alignment horizontal="left"/>
    </xf>
    <xf numFmtId="166" fontId="5" fillId="0" borderId="0" xfId="3" applyNumberFormat="1" applyFont="1" applyFill="1" applyAlignment="1">
      <alignment horizontal="right" vertical="center"/>
    </xf>
    <xf numFmtId="0" fontId="4" fillId="0" borderId="0" xfId="2" applyFont="1"/>
    <xf numFmtId="0" fontId="4" fillId="0" borderId="0" xfId="2" applyFont="1" applyAlignment="1">
      <alignment horizontal="center"/>
    </xf>
    <xf numFmtId="1" fontId="4" fillId="0" borderId="0" xfId="2" applyNumberFormat="1" applyFont="1" applyAlignment="1">
      <alignment horizontal="center"/>
    </xf>
    <xf numFmtId="0" fontId="4" fillId="0" borderId="0" xfId="2" applyFont="1" applyAlignment="1">
      <alignment horizontal="center" vertical="center"/>
    </xf>
    <xf numFmtId="0" fontId="4" fillId="0" borderId="0" xfId="2" applyFont="1" applyAlignment="1">
      <alignment horizontal="left"/>
    </xf>
    <xf numFmtId="0" fontId="4" fillId="0" borderId="0" xfId="2" applyFont="1" applyAlignment="1">
      <alignment vertical="center" wrapText="1"/>
    </xf>
    <xf numFmtId="0" fontId="5" fillId="0" borderId="0" xfId="2" applyFont="1" applyAlignment="1">
      <alignment vertical="center" wrapText="1"/>
    </xf>
    <xf numFmtId="4" fontId="2" fillId="0" borderId="4" xfId="0" applyNumberFormat="1" applyFont="1" applyBorder="1" applyAlignment="1">
      <alignment horizontal="right"/>
    </xf>
    <xf numFmtId="4" fontId="1" fillId="0" borderId="4" xfId="0" applyNumberFormat="1" applyFont="1" applyBorder="1"/>
    <xf numFmtId="4" fontId="2" fillId="0" borderId="4" xfId="0" applyNumberFormat="1" applyFont="1" applyBorder="1"/>
    <xf numFmtId="4" fontId="1" fillId="0" borderId="4" xfId="0" applyNumberFormat="1" applyFont="1" applyBorder="1" applyAlignment="1">
      <alignment horizontal="right"/>
    </xf>
    <xf numFmtId="0" fontId="2" fillId="0" borderId="0" xfId="0" applyFont="1" applyAlignment="1">
      <alignment wrapText="1"/>
    </xf>
    <xf numFmtId="0" fontId="7" fillId="0" borderId="13" xfId="0" applyFont="1" applyBorder="1" applyAlignment="1">
      <alignment horizontal="center" vertical="center" wrapText="1"/>
    </xf>
    <xf numFmtId="0" fontId="7" fillId="0" borderId="6" xfId="0" applyFont="1" applyBorder="1" applyAlignment="1">
      <alignment horizontal="center" vertical="center" wrapText="1"/>
    </xf>
    <xf numFmtId="4" fontId="2" fillId="0" borderId="6" xfId="1" applyNumberFormat="1" applyFont="1" applyFill="1" applyBorder="1" applyAlignment="1">
      <alignment horizontal="right" vertical="center" wrapText="1"/>
    </xf>
    <xf numFmtId="2" fontId="7" fillId="0" borderId="11" xfId="0" applyNumberFormat="1" applyFont="1" applyBorder="1" applyAlignment="1">
      <alignment horizontal="center" vertical="center" wrapText="1"/>
    </xf>
    <xf numFmtId="2" fontId="7" fillId="0" borderId="10"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1" fillId="0" borderId="6" xfId="0" applyFont="1" applyBorder="1" applyAlignment="1">
      <alignment vertical="center" wrapText="1"/>
    </xf>
    <xf numFmtId="4" fontId="7" fillId="0" borderId="10" xfId="1" applyNumberFormat="1" applyFont="1" applyFill="1" applyBorder="1" applyAlignment="1">
      <alignment horizontal="right" vertical="center" wrapText="1"/>
    </xf>
    <xf numFmtId="0" fontId="2" fillId="0" borderId="12" xfId="0" applyFont="1" applyBorder="1" applyAlignment="1">
      <alignment horizontal="center"/>
    </xf>
    <xf numFmtId="0" fontId="2" fillId="0" borderId="2"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0" xfId="0" applyFont="1" applyAlignment="1">
      <alignment horizontal="center"/>
    </xf>
    <xf numFmtId="0" fontId="1" fillId="0" borderId="4" xfId="0" applyFont="1" applyBorder="1" applyAlignment="1">
      <alignment horizontal="center"/>
    </xf>
    <xf numFmtId="0" fontId="1" fillId="0" borderId="0" xfId="0" applyFont="1"/>
    <xf numFmtId="2" fontId="7" fillId="0" borderId="4" xfId="0" applyNumberFormat="1" applyFont="1" applyBorder="1" applyAlignment="1">
      <alignment horizontal="center" vertical="center" wrapText="1"/>
    </xf>
    <xf numFmtId="2" fontId="7" fillId="0" borderId="4" xfId="0" applyNumberFormat="1" applyFont="1" applyBorder="1" applyAlignment="1">
      <alignment horizontal="center" vertical="center"/>
    </xf>
    <xf numFmtId="1" fontId="7" fillId="0" borderId="4" xfId="0" applyNumberFormat="1" applyFont="1" applyBorder="1" applyAlignment="1">
      <alignment horizontal="center" vertical="center" wrapText="1"/>
    </xf>
    <xf numFmtId="165" fontId="7" fillId="0" borderId="4" xfId="1" applyNumberFormat="1" applyFont="1" applyFill="1" applyBorder="1" applyAlignment="1">
      <alignment horizontal="right" vertical="center" wrapText="1"/>
    </xf>
    <xf numFmtId="4" fontId="7" fillId="0" borderId="4" xfId="1" applyNumberFormat="1" applyFont="1" applyFill="1" applyBorder="1" applyAlignment="1">
      <alignment horizontal="right" vertical="center" wrapText="1"/>
    </xf>
    <xf numFmtId="0" fontId="7" fillId="0" borderId="4" xfId="0" applyFont="1" applyBorder="1" applyAlignment="1">
      <alignment horizontal="center" vertical="center"/>
    </xf>
    <xf numFmtId="0" fontId="7" fillId="0" borderId="4" xfId="0" applyFont="1" applyBorder="1" applyAlignment="1">
      <alignment horizontal="center"/>
    </xf>
    <xf numFmtId="165" fontId="7" fillId="0" borderId="4" xfId="1" applyNumberFormat="1" applyFont="1" applyFill="1" applyBorder="1" applyAlignment="1">
      <alignment horizontal="center" vertical="center"/>
    </xf>
    <xf numFmtId="3" fontId="7" fillId="0" borderId="4" xfId="1" applyNumberFormat="1" applyFont="1" applyFill="1" applyBorder="1" applyAlignment="1">
      <alignment horizontal="center" vertical="center"/>
    </xf>
    <xf numFmtId="0" fontId="8" fillId="0" borderId="4" xfId="0" applyFont="1" applyBorder="1" applyAlignment="1">
      <alignment horizontal="center" vertical="center" wrapText="1"/>
    </xf>
    <xf numFmtId="0" fontId="8" fillId="0" borderId="4" xfId="0" applyFont="1" applyBorder="1" applyAlignment="1">
      <alignment horizontal="left" vertical="center" wrapText="1"/>
    </xf>
    <xf numFmtId="0" fontId="8" fillId="0" borderId="4" xfId="1" applyNumberFormat="1" applyFont="1" applyFill="1" applyBorder="1" applyAlignment="1">
      <alignment horizontal="center" vertical="center" wrapText="1"/>
    </xf>
    <xf numFmtId="49" fontId="8" fillId="0" borderId="4" xfId="0" applyNumberFormat="1" applyFont="1" applyBorder="1" applyAlignment="1">
      <alignment horizontal="center" vertical="center" wrapText="1"/>
    </xf>
    <xf numFmtId="1" fontId="8" fillId="0" borderId="4" xfId="0" applyNumberFormat="1" applyFont="1" applyBorder="1" applyAlignment="1">
      <alignment horizontal="center" vertical="center" wrapText="1"/>
    </xf>
    <xf numFmtId="3" fontId="8" fillId="0" borderId="4" xfId="1" applyNumberFormat="1" applyFont="1" applyFill="1" applyBorder="1" applyAlignment="1">
      <alignment horizontal="right" vertical="center" wrapText="1"/>
    </xf>
    <xf numFmtId="4" fontId="8" fillId="0" borderId="4" xfId="1" applyNumberFormat="1" applyFont="1" applyFill="1" applyBorder="1" applyAlignment="1">
      <alignment horizontal="right" vertical="center" wrapText="1"/>
    </xf>
    <xf numFmtId="0" fontId="2" fillId="0" borderId="0" xfId="0" applyFont="1" applyAlignment="1">
      <alignment vertical="center" wrapText="1"/>
    </xf>
    <xf numFmtId="0" fontId="7" fillId="0" borderId="4" xfId="0" applyFont="1" applyBorder="1" applyAlignment="1">
      <alignment horizontal="center" vertical="center" wrapText="1"/>
    </xf>
    <xf numFmtId="4" fontId="7" fillId="0" borderId="8" xfId="1" applyNumberFormat="1" applyFont="1" applyFill="1" applyBorder="1" applyAlignment="1">
      <alignment horizontal="right" vertical="center" wrapText="1"/>
    </xf>
    <xf numFmtId="4" fontId="7" fillId="0" borderId="7" xfId="1" applyNumberFormat="1" applyFont="1" applyFill="1" applyBorder="1" applyAlignment="1">
      <alignment horizontal="right" vertical="center" wrapText="1"/>
    </xf>
    <xf numFmtId="0" fontId="8" fillId="0" borderId="0" xfId="2" applyFont="1" applyBorder="1" applyAlignment="1">
      <alignment wrapText="1"/>
    </xf>
    <xf numFmtId="0" fontId="8" fillId="0" borderId="0" xfId="2" applyFont="1"/>
    <xf numFmtId="2" fontId="7" fillId="0" borderId="4" xfId="2" applyNumberFormat="1" applyFont="1" applyBorder="1" applyAlignment="1">
      <alignment horizontal="center" vertical="center" wrapText="1"/>
    </xf>
    <xf numFmtId="2" fontId="7" fillId="0" borderId="4" xfId="2" applyNumberFormat="1" applyFont="1" applyBorder="1" applyAlignment="1">
      <alignment horizontal="center" vertical="center"/>
    </xf>
    <xf numFmtId="1" fontId="7" fillId="0" borderId="4" xfId="2" applyNumberFormat="1" applyFont="1" applyBorder="1" applyAlignment="1">
      <alignment horizontal="center" vertical="center" wrapText="1"/>
    </xf>
    <xf numFmtId="166" fontId="7" fillId="0" borderId="4" xfId="3" applyNumberFormat="1" applyFont="1" applyFill="1" applyBorder="1" applyAlignment="1">
      <alignment horizontal="right" vertical="center" wrapText="1"/>
    </xf>
    <xf numFmtId="164" fontId="7" fillId="0" borderId="4" xfId="3" applyFont="1" applyFill="1" applyBorder="1" applyAlignment="1">
      <alignment horizontal="right" vertical="center" wrapText="1"/>
    </xf>
    <xf numFmtId="164" fontId="7" fillId="0" borderId="0" xfId="3" applyFont="1" applyFill="1" applyBorder="1" applyAlignment="1">
      <alignment horizontal="right" vertical="center" wrapText="1"/>
    </xf>
    <xf numFmtId="0" fontId="7" fillId="0" borderId="4" xfId="2" applyFont="1" applyBorder="1" applyAlignment="1">
      <alignment horizontal="center" vertical="center"/>
    </xf>
    <xf numFmtId="0" fontId="7" fillId="0" borderId="4" xfId="2" applyFont="1" applyBorder="1" applyAlignment="1">
      <alignment horizontal="center"/>
    </xf>
    <xf numFmtId="166" fontId="7" fillId="0" borderId="4" xfId="3" applyNumberFormat="1" applyFont="1" applyFill="1" applyBorder="1" applyAlignment="1">
      <alignment horizontal="right" vertical="center"/>
    </xf>
    <xf numFmtId="0" fontId="7" fillId="0" borderId="0" xfId="2" applyFont="1" applyBorder="1" applyAlignment="1">
      <alignment horizontal="center" vertical="center"/>
    </xf>
    <xf numFmtId="0" fontId="8" fillId="0" borderId="0" xfId="2" applyFont="1" applyAlignment="1">
      <alignment horizontal="center" vertical="center"/>
    </xf>
    <xf numFmtId="0" fontId="8" fillId="0" borderId="4" xfId="2" applyFont="1" applyBorder="1" applyAlignment="1">
      <alignment horizontal="center" vertical="center"/>
    </xf>
    <xf numFmtId="0" fontId="8" fillId="0" borderId="4" xfId="2" applyFont="1" applyBorder="1" applyAlignment="1">
      <alignment horizontal="center"/>
    </xf>
    <xf numFmtId="0" fontId="8" fillId="0" borderId="4" xfId="2" applyFont="1" applyBorder="1" applyAlignment="1">
      <alignment horizontal="left"/>
    </xf>
    <xf numFmtId="49" fontId="8" fillId="0" borderId="4" xfId="2" applyNumberFormat="1" applyFont="1" applyBorder="1" applyAlignment="1">
      <alignment horizontal="center"/>
    </xf>
    <xf numFmtId="1" fontId="8" fillId="0" borderId="4" xfId="2" applyNumberFormat="1" applyFont="1" applyBorder="1" applyAlignment="1">
      <alignment horizontal="center"/>
    </xf>
    <xf numFmtId="166" fontId="8" fillId="0" borderId="4" xfId="3" applyNumberFormat="1" applyFont="1" applyFill="1" applyBorder="1" applyAlignment="1">
      <alignment horizontal="right"/>
    </xf>
    <xf numFmtId="164" fontId="8" fillId="0" borderId="4" xfId="3" applyFont="1" applyFill="1" applyBorder="1" applyAlignment="1">
      <alignment horizontal="right"/>
    </xf>
    <xf numFmtId="164" fontId="8" fillId="0" borderId="0" xfId="3" applyFont="1" applyFill="1" applyBorder="1" applyAlignment="1">
      <alignment horizontal="right"/>
    </xf>
    <xf numFmtId="0" fontId="8" fillId="0" borderId="4" xfId="2" applyFont="1" applyBorder="1" applyAlignment="1">
      <alignment horizontal="left" vertical="center" wrapText="1"/>
    </xf>
    <xf numFmtId="166" fontId="8" fillId="0" borderId="4" xfId="3" applyNumberFormat="1" applyFont="1" applyFill="1" applyBorder="1" applyAlignment="1">
      <alignment horizontal="right" vertical="center"/>
    </xf>
    <xf numFmtId="49" fontId="8" fillId="0" borderId="4" xfId="2" applyNumberFormat="1" applyFont="1" applyBorder="1" applyAlignment="1">
      <alignment horizontal="center" vertical="center"/>
    </xf>
    <xf numFmtId="49" fontId="8" fillId="0" borderId="4" xfId="2" applyNumberFormat="1" applyFont="1" applyBorder="1" applyAlignment="1">
      <alignment horizontal="center" wrapText="1"/>
    </xf>
    <xf numFmtId="164" fontId="7" fillId="0" borderId="4" xfId="3" applyFont="1" applyFill="1" applyBorder="1" applyAlignment="1">
      <alignment horizontal="center" vertical="center"/>
    </xf>
    <xf numFmtId="166" fontId="7" fillId="0" borderId="4" xfId="3" applyNumberFormat="1" applyFont="1" applyFill="1" applyBorder="1" applyAlignment="1">
      <alignment horizontal="center" vertical="center"/>
    </xf>
    <xf numFmtId="0" fontId="8" fillId="0" borderId="4" xfId="2" applyFont="1" applyBorder="1" applyAlignment="1">
      <alignment horizontal="center" vertical="center" wrapText="1"/>
    </xf>
    <xf numFmtId="49" fontId="8" fillId="0" borderId="4" xfId="2" applyNumberFormat="1" applyFont="1" applyBorder="1" applyAlignment="1">
      <alignment horizontal="center" vertical="center" wrapText="1"/>
    </xf>
    <xf numFmtId="0" fontId="8" fillId="0" borderId="0" xfId="2" applyFont="1" applyAlignment="1">
      <alignment vertical="center" wrapText="1"/>
    </xf>
    <xf numFmtId="0" fontId="7" fillId="0" borderId="4" xfId="0" applyFont="1" applyBorder="1" applyAlignment="1">
      <alignment vertical="center" wrapText="1"/>
    </xf>
    <xf numFmtId="0" fontId="9" fillId="0" borderId="0" xfId="0" applyFont="1" applyAlignment="1">
      <alignment vertical="center" wrapText="1"/>
    </xf>
    <xf numFmtId="0" fontId="7" fillId="0" borderId="4" xfId="2" applyFont="1" applyBorder="1" applyAlignment="1">
      <alignment horizontal="center" vertical="center" wrapText="1"/>
    </xf>
    <xf numFmtId="0" fontId="8" fillId="0" borderId="4" xfId="2" applyFont="1" applyBorder="1" applyAlignment="1">
      <alignment horizontal="center" wrapText="1"/>
    </xf>
    <xf numFmtId="1" fontId="5" fillId="0" borderId="0" xfId="2" applyNumberFormat="1" applyAlignment="1">
      <alignment horizontal="center" wrapText="1"/>
    </xf>
    <xf numFmtId="0" fontId="7" fillId="0" borderId="4" xfId="2" applyFont="1" applyBorder="1" applyAlignment="1">
      <alignment horizontal="right" vertical="center"/>
    </xf>
    <xf numFmtId="164" fontId="8" fillId="0" borderId="4" xfId="3" applyFont="1" applyFill="1" applyBorder="1" applyAlignment="1">
      <alignment horizontal="right" vertical="center" wrapText="1"/>
    </xf>
    <xf numFmtId="164" fontId="4" fillId="0" borderId="0" xfId="3" applyFont="1" applyFill="1" applyAlignment="1">
      <alignment horizontal="right"/>
    </xf>
    <xf numFmtId="164" fontId="0" fillId="0" borderId="0" xfId="3" applyFont="1" applyFill="1" applyAlignment="1">
      <alignment horizontal="right"/>
    </xf>
    <xf numFmtId="166" fontId="8" fillId="0" borderId="4" xfId="3" applyNumberFormat="1" applyFont="1" applyFill="1" applyBorder="1" applyAlignment="1">
      <alignment horizontal="right" vertical="center" wrapText="1"/>
    </xf>
    <xf numFmtId="166" fontId="4" fillId="0" borderId="0" xfId="3" applyNumberFormat="1" applyFont="1" applyFill="1" applyAlignment="1">
      <alignment horizontal="right"/>
    </xf>
    <xf numFmtId="166" fontId="4" fillId="0" borderId="0" xfId="3" applyNumberFormat="1" applyFont="1" applyFill="1" applyAlignment="1">
      <alignment horizontal="right" vertical="center"/>
    </xf>
    <xf numFmtId="166" fontId="6" fillId="0" borderId="0" xfId="3" applyNumberFormat="1" applyFont="1" applyFill="1" applyAlignment="1">
      <alignment horizontal="right" vertical="center"/>
    </xf>
    <xf numFmtId="166" fontId="0" fillId="0" borderId="0" xfId="3" applyNumberFormat="1" applyFont="1" applyFill="1" applyAlignment="1">
      <alignment horizontal="right" vertical="center"/>
    </xf>
    <xf numFmtId="4" fontId="7" fillId="0" borderId="4" xfId="1" applyNumberFormat="1" applyFont="1" applyFill="1" applyBorder="1" applyAlignment="1">
      <alignment horizontal="center" vertical="center" wrapText="1"/>
    </xf>
    <xf numFmtId="3" fontId="7" fillId="0" borderId="4" xfId="1" applyNumberFormat="1" applyFont="1" applyFill="1" applyBorder="1" applyAlignment="1">
      <alignment horizontal="center" vertical="center" wrapText="1"/>
    </xf>
    <xf numFmtId="49" fontId="2" fillId="0" borderId="4" xfId="0" applyNumberFormat="1" applyFont="1" applyBorder="1" applyAlignment="1">
      <alignment horizontal="center" vertical="center" wrapText="1"/>
    </xf>
    <xf numFmtId="2" fontId="10" fillId="0" borderId="4" xfId="0" applyNumberFormat="1" applyFont="1" applyBorder="1" applyAlignment="1">
      <alignment horizontal="center" vertical="center" wrapText="1"/>
    </xf>
    <xf numFmtId="2" fontId="10" fillId="0" borderId="4" xfId="0" applyNumberFormat="1" applyFont="1" applyBorder="1" applyAlignment="1">
      <alignment horizontal="center" vertical="center"/>
    </xf>
    <xf numFmtId="1" fontId="10" fillId="0" borderId="4" xfId="0" applyNumberFormat="1" applyFont="1" applyBorder="1" applyAlignment="1">
      <alignment horizontal="center" vertical="center" wrapText="1"/>
    </xf>
    <xf numFmtId="0" fontId="10" fillId="0" borderId="4" xfId="0" applyFont="1" applyBorder="1" applyAlignment="1">
      <alignment horizontal="center" vertical="center"/>
    </xf>
    <xf numFmtId="0" fontId="10" fillId="0" borderId="4" xfId="0" applyFont="1" applyBorder="1" applyAlignment="1">
      <alignment horizontal="center"/>
    </xf>
    <xf numFmtId="165" fontId="10" fillId="0" borderId="4" xfId="1" applyNumberFormat="1" applyFont="1" applyFill="1" applyBorder="1" applyAlignment="1">
      <alignment horizontal="center" vertical="center"/>
    </xf>
    <xf numFmtId="3" fontId="10" fillId="0" borderId="4" xfId="1" applyNumberFormat="1" applyFont="1" applyFill="1" applyBorder="1" applyAlignment="1">
      <alignment horizontal="center" vertical="center"/>
    </xf>
    <xf numFmtId="0" fontId="11" fillId="0" borderId="4" xfId="0" applyFont="1" applyBorder="1" applyAlignment="1">
      <alignment horizontal="center" vertical="center" wrapText="1"/>
    </xf>
    <xf numFmtId="0" fontId="11" fillId="0" borderId="4" xfId="0" applyFont="1" applyBorder="1" applyAlignment="1">
      <alignment horizontal="left" vertical="center" wrapText="1"/>
    </xf>
    <xf numFmtId="0" fontId="11" fillId="0" borderId="4" xfId="1" applyNumberFormat="1" applyFont="1" applyFill="1" applyBorder="1" applyAlignment="1">
      <alignment horizontal="center" vertical="center" wrapText="1"/>
    </xf>
    <xf numFmtId="49" fontId="11" fillId="0" borderId="4" xfId="0" applyNumberFormat="1" applyFont="1" applyBorder="1" applyAlignment="1">
      <alignment horizontal="center" vertical="center" wrapText="1"/>
    </xf>
    <xf numFmtId="1" fontId="11" fillId="0" borderId="4" xfId="0" applyNumberFormat="1" applyFont="1" applyBorder="1" applyAlignment="1">
      <alignment horizontal="center" vertical="center" wrapText="1"/>
    </xf>
    <xf numFmtId="3" fontId="11" fillId="0" borderId="4" xfId="1" applyNumberFormat="1" applyFont="1" applyFill="1" applyBorder="1" applyAlignment="1">
      <alignment horizontal="right" vertical="center" wrapText="1"/>
    </xf>
    <xf numFmtId="49" fontId="12" fillId="0" borderId="4" xfId="0" applyNumberFormat="1" applyFont="1" applyBorder="1" applyAlignment="1">
      <alignment horizontal="center" vertical="center" wrapText="1"/>
    </xf>
    <xf numFmtId="0" fontId="11" fillId="0" borderId="4" xfId="2" applyFont="1" applyBorder="1" applyAlignment="1">
      <alignment horizontal="center" vertical="center"/>
    </xf>
    <xf numFmtId="0" fontId="11" fillId="0" borderId="4" xfId="2" applyFont="1" applyBorder="1" applyAlignment="1">
      <alignment horizontal="center"/>
    </xf>
    <xf numFmtId="0" fontId="11" fillId="0" borderId="4" xfId="2" applyFont="1" applyBorder="1" applyAlignment="1">
      <alignment horizontal="left"/>
    </xf>
    <xf numFmtId="0" fontId="11" fillId="0" borderId="4" xfId="2" applyFont="1" applyBorder="1" applyAlignment="1">
      <alignment horizontal="center" wrapText="1"/>
    </xf>
    <xf numFmtId="49" fontId="11" fillId="0" borderId="4" xfId="2" applyNumberFormat="1" applyFont="1" applyBorder="1" applyAlignment="1">
      <alignment horizontal="center"/>
    </xf>
    <xf numFmtId="1" fontId="11" fillId="0" borderId="4" xfId="2" applyNumberFormat="1" applyFont="1" applyBorder="1" applyAlignment="1">
      <alignment horizontal="center"/>
    </xf>
    <xf numFmtId="166" fontId="11" fillId="0" borderId="4" xfId="3" applyNumberFormat="1" applyFont="1" applyFill="1" applyBorder="1" applyAlignment="1">
      <alignment horizontal="right"/>
    </xf>
    <xf numFmtId="0" fontId="11" fillId="0" borderId="4" xfId="2" applyFont="1" applyBorder="1" applyAlignment="1">
      <alignment horizontal="left" vertical="center" wrapText="1"/>
    </xf>
    <xf numFmtId="0" fontId="11" fillId="0" borderId="4" xfId="2" applyFont="1" applyBorder="1" applyAlignment="1">
      <alignment horizontal="center" vertical="center" wrapText="1"/>
    </xf>
    <xf numFmtId="166" fontId="11" fillId="0" borderId="4" xfId="3" applyNumberFormat="1" applyFont="1" applyFill="1" applyBorder="1" applyAlignment="1">
      <alignment horizontal="right" vertical="center"/>
    </xf>
    <xf numFmtId="49" fontId="11" fillId="0" borderId="4" xfId="2" applyNumberFormat="1" applyFont="1" applyBorder="1" applyAlignment="1">
      <alignment horizontal="center" vertical="center"/>
    </xf>
    <xf numFmtId="49" fontId="11" fillId="0" borderId="4" xfId="2" applyNumberFormat="1" applyFont="1" applyBorder="1" applyAlignment="1">
      <alignment horizontal="center" wrapText="1"/>
    </xf>
    <xf numFmtId="49" fontId="11" fillId="0" borderId="4" xfId="2" applyNumberFormat="1" applyFont="1" applyBorder="1" applyAlignment="1">
      <alignment horizontal="center" vertical="center" wrapText="1"/>
    </xf>
    <xf numFmtId="166" fontId="11" fillId="0" borderId="4" xfId="3" applyNumberFormat="1" applyFont="1" applyFill="1" applyBorder="1" applyAlignment="1">
      <alignment horizontal="right" vertical="center" wrapText="1"/>
    </xf>
    <xf numFmtId="165" fontId="10" fillId="0" borderId="4" xfId="1" applyNumberFormat="1" applyFont="1" applyFill="1" applyBorder="1" applyAlignment="1">
      <alignment horizontal="center" vertical="center" wrapText="1"/>
    </xf>
    <xf numFmtId="0" fontId="11" fillId="0" borderId="6" xfId="2" applyFont="1" applyBorder="1" applyAlignment="1">
      <alignment horizontal="center" vertical="center" wrapText="1"/>
    </xf>
    <xf numFmtId="49" fontId="11" fillId="0" borderId="6" xfId="2" applyNumberFormat="1" applyFont="1" applyBorder="1" applyAlignment="1">
      <alignment horizontal="center" vertical="center" wrapText="1"/>
    </xf>
    <xf numFmtId="166" fontId="11" fillId="0" borderId="6" xfId="3" applyNumberFormat="1" applyFont="1" applyFill="1" applyBorder="1" applyAlignment="1">
      <alignment horizontal="right" vertical="center" wrapText="1"/>
    </xf>
    <xf numFmtId="0" fontId="13" fillId="0" borderId="4" xfId="0" applyFont="1" applyBorder="1"/>
    <xf numFmtId="0" fontId="11" fillId="0" borderId="4" xfId="2" applyFont="1" applyBorder="1" applyAlignment="1">
      <alignment horizontal="left" wrapText="1"/>
    </xf>
    <xf numFmtId="0" fontId="11" fillId="0" borderId="4" xfId="2" applyFont="1" applyBorder="1" applyAlignment="1">
      <alignment horizontal="left" vertical="center"/>
    </xf>
    <xf numFmtId="4" fontId="12" fillId="0" borderId="4" xfId="0" applyNumberFormat="1" applyFont="1" applyBorder="1" applyAlignment="1">
      <alignment horizontal="right" vertical="center" wrapText="1"/>
    </xf>
    <xf numFmtId="0" fontId="12" fillId="0" borderId="4" xfId="0" applyFont="1" applyBorder="1" applyAlignment="1">
      <alignment horizontal="right" vertical="center" wrapText="1"/>
    </xf>
    <xf numFmtId="4" fontId="12" fillId="0" borderId="4" xfId="0" applyNumberFormat="1" applyFont="1" applyBorder="1" applyAlignment="1">
      <alignment horizontal="right" vertical="center"/>
    </xf>
    <xf numFmtId="0" fontId="12" fillId="0" borderId="4" xfId="0" applyFont="1" applyBorder="1" applyAlignment="1">
      <alignment horizontal="right" vertical="center"/>
    </xf>
    <xf numFmtId="4" fontId="13" fillId="0" borderId="4" xfId="0" applyNumberFormat="1" applyFont="1" applyBorder="1" applyAlignment="1">
      <alignment horizontal="right" vertical="center"/>
    </xf>
    <xf numFmtId="0" fontId="14" fillId="0" borderId="4" xfId="0" applyFont="1" applyBorder="1" applyAlignment="1">
      <alignment horizontal="center" vertical="center" wrapText="1"/>
    </xf>
    <xf numFmtId="0" fontId="14" fillId="0" borderId="4" xfId="2" applyFont="1" applyBorder="1" applyAlignment="1">
      <alignment horizontal="center" vertical="center"/>
    </xf>
    <xf numFmtId="0" fontId="14" fillId="0" borderId="4" xfId="2" applyFont="1" applyBorder="1" applyAlignment="1">
      <alignment horizontal="center"/>
    </xf>
    <xf numFmtId="0" fontId="11" fillId="0" borderId="4" xfId="2" applyFont="1" applyBorder="1" applyAlignment="1">
      <alignment horizontal="center" vertical="top" wrapText="1"/>
    </xf>
    <xf numFmtId="0" fontId="11" fillId="0" borderId="4" xfId="2" applyFont="1" applyBorder="1" applyAlignment="1">
      <alignment horizontal="justify" vertical="justify" wrapText="1"/>
    </xf>
    <xf numFmtId="0" fontId="10" fillId="0" borderId="0" xfId="0" applyFont="1" applyBorder="1" applyAlignment="1">
      <alignment horizontal="center" vertical="center" wrapText="1"/>
    </xf>
    <xf numFmtId="0" fontId="7" fillId="0" borderId="0" xfId="0" applyFont="1" applyBorder="1" applyAlignment="1">
      <alignment horizontal="center" vertical="center" wrapText="1"/>
    </xf>
    <xf numFmtId="0" fontId="13" fillId="0" borderId="4" xfId="0" applyFont="1" applyBorder="1" applyAlignment="1">
      <alignment horizontal="center"/>
    </xf>
    <xf numFmtId="0" fontId="0" fillId="0" borderId="0" xfId="0" applyNumberFormat="1" applyAlignment="1">
      <alignment horizontal="left" vertical="top" wrapText="1"/>
    </xf>
    <xf numFmtId="0" fontId="7" fillId="0" borderId="0" xfId="0" applyFont="1" applyAlignment="1">
      <alignment horizontal="center" vertical="center" wrapText="1"/>
    </xf>
    <xf numFmtId="0" fontId="2" fillId="0" borderId="0" xfId="0" applyFont="1" applyAlignment="1">
      <alignment wrapText="1"/>
    </xf>
    <xf numFmtId="2" fontId="7" fillId="0" borderId="15" xfId="0" applyNumberFormat="1" applyFont="1" applyBorder="1" applyAlignment="1">
      <alignment horizontal="center" vertical="center" wrapText="1"/>
    </xf>
    <xf numFmtId="0" fontId="2" fillId="0" borderId="15" xfId="0" applyFont="1" applyBorder="1" applyAlignment="1">
      <alignment vertical="center" wrapText="1"/>
    </xf>
    <xf numFmtId="0" fontId="2" fillId="0" borderId="5" xfId="0" applyFont="1" applyBorder="1" applyAlignment="1">
      <alignment vertical="center" wrapText="1"/>
    </xf>
    <xf numFmtId="2" fontId="7" fillId="0" borderId="14" xfId="0" applyNumberFormat="1" applyFont="1" applyBorder="1" applyAlignment="1">
      <alignment horizontal="center" vertical="center" wrapText="1"/>
    </xf>
    <xf numFmtId="0" fontId="2" fillId="0" borderId="16" xfId="0" applyFont="1" applyBorder="1" applyAlignment="1">
      <alignment horizontal="center" vertical="center" wrapText="1"/>
    </xf>
    <xf numFmtId="0" fontId="7" fillId="0" borderId="13" xfId="0" applyFont="1" applyBorder="1" applyAlignment="1">
      <alignment horizontal="center" vertical="center" wrapText="1"/>
    </xf>
    <xf numFmtId="0" fontId="2" fillId="0" borderId="15" xfId="0" applyFont="1" applyBorder="1" applyAlignment="1">
      <alignment wrapText="1"/>
    </xf>
    <xf numFmtId="0" fontId="2" fillId="0" borderId="5" xfId="0" applyFont="1" applyBorder="1" applyAlignment="1">
      <alignment wrapText="1"/>
    </xf>
    <xf numFmtId="0" fontId="7" fillId="0" borderId="4" xfId="0" applyFont="1" applyBorder="1" applyAlignment="1">
      <alignment horizontal="center" vertical="center" wrapText="1"/>
    </xf>
    <xf numFmtId="0" fontId="2" fillId="0" borderId="0" xfId="0" applyFont="1" applyBorder="1" applyAlignment="1">
      <alignment wrapText="1"/>
    </xf>
    <xf numFmtId="0" fontId="7" fillId="0" borderId="4" xfId="2" applyFont="1" applyBorder="1" applyAlignment="1">
      <alignment horizontal="center" vertical="center"/>
    </xf>
    <xf numFmtId="0" fontId="7" fillId="0" borderId="0" xfId="2" applyFont="1" applyBorder="1" applyAlignment="1">
      <alignment horizontal="center" vertical="center" wrapText="1"/>
    </xf>
    <xf numFmtId="0" fontId="8" fillId="0" borderId="0" xfId="2" applyFont="1" applyBorder="1" applyAlignment="1">
      <alignment wrapText="1"/>
    </xf>
    <xf numFmtId="0" fontId="7" fillId="0" borderId="17" xfId="2" applyFont="1" applyBorder="1" applyAlignment="1">
      <alignment horizontal="center" wrapText="1"/>
    </xf>
    <xf numFmtId="0" fontId="0" fillId="0" borderId="17" xfId="0" applyBorder="1" applyAlignment="1"/>
    <xf numFmtId="0" fontId="15" fillId="0" borderId="0" xfId="0" applyFont="1" applyBorder="1"/>
    <xf numFmtId="0" fontId="0" fillId="0" borderId="0" xfId="0" applyBorder="1"/>
    <xf numFmtId="0" fontId="13" fillId="0" borderId="0" xfId="0" applyFont="1" applyBorder="1"/>
  </cellXfs>
  <cellStyles count="4">
    <cellStyle name="Comma" xfId="1" builtinId="3"/>
    <cellStyle name="Comma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63"/>
  <sheetViews>
    <sheetView tabSelected="1" view="pageBreakPreview" zoomScaleNormal="100" zoomScaleSheetLayoutView="100" workbookViewId="0"/>
  </sheetViews>
  <sheetFormatPr defaultRowHeight="15.75"/>
  <cols>
    <col min="1" max="1" width="5.25" customWidth="1"/>
    <col min="2" max="2" width="6.875" customWidth="1"/>
    <col min="3" max="3" width="9.875" customWidth="1"/>
    <col min="4" max="4" width="111.75" customWidth="1"/>
    <col min="5" max="5" width="5.875" customWidth="1"/>
    <col min="6" max="6" width="8.875" customWidth="1"/>
    <col min="7" max="7" width="9.375" customWidth="1"/>
    <col min="9" max="9" width="7.125" customWidth="1"/>
    <col min="10" max="10" width="9.25" customWidth="1"/>
    <col min="11" max="11" width="9.75" customWidth="1"/>
    <col min="12" max="12" width="9.875" customWidth="1"/>
    <col min="13" max="13" width="12.25" customWidth="1"/>
  </cols>
  <sheetData>
    <row r="1" spans="1:13" s="177" customFormat="1" ht="18.75">
      <c r="A1" s="176" t="s">
        <v>749</v>
      </c>
      <c r="G1" s="177" t="s">
        <v>742</v>
      </c>
      <c r="L1" s="178" t="s">
        <v>741</v>
      </c>
    </row>
    <row r="2" spans="1:13" s="177" customFormat="1"/>
    <row r="3" spans="1:13" ht="64.5" customHeight="1">
      <c r="A3" s="155" t="s">
        <v>740</v>
      </c>
      <c r="B3" s="156"/>
      <c r="C3" s="156"/>
      <c r="D3" s="156"/>
      <c r="E3" s="156"/>
      <c r="F3" s="156"/>
      <c r="G3" s="156"/>
      <c r="H3" s="156"/>
      <c r="I3" s="156"/>
      <c r="J3" s="156"/>
      <c r="K3" s="156"/>
      <c r="L3" s="156"/>
    </row>
    <row r="4" spans="1:13" ht="77.25" customHeight="1">
      <c r="A4" s="110" t="s">
        <v>0</v>
      </c>
      <c r="B4" s="110" t="s">
        <v>213</v>
      </c>
      <c r="C4" s="110" t="s">
        <v>704</v>
      </c>
      <c r="D4" s="110" t="s">
        <v>733</v>
      </c>
      <c r="E4" s="111" t="s">
        <v>5</v>
      </c>
      <c r="F4" s="110" t="s">
        <v>734</v>
      </c>
      <c r="G4" s="110" t="s">
        <v>738</v>
      </c>
      <c r="H4" s="112" t="s">
        <v>732</v>
      </c>
      <c r="I4" s="110" t="s">
        <v>735</v>
      </c>
      <c r="J4" s="110" t="s">
        <v>736</v>
      </c>
      <c r="K4" s="138" t="s">
        <v>737</v>
      </c>
      <c r="L4" s="110" t="s">
        <v>12</v>
      </c>
      <c r="M4" s="110" t="s">
        <v>739</v>
      </c>
    </row>
    <row r="5" spans="1:13">
      <c r="A5" s="113">
        <v>0</v>
      </c>
      <c r="B5" s="113">
        <v>2</v>
      </c>
      <c r="C5" s="113">
        <v>3</v>
      </c>
      <c r="D5" s="113">
        <v>4</v>
      </c>
      <c r="E5" s="113">
        <v>5</v>
      </c>
      <c r="F5" s="113">
        <v>6</v>
      </c>
      <c r="G5" s="113">
        <v>7</v>
      </c>
      <c r="H5" s="113">
        <v>8</v>
      </c>
      <c r="I5" s="113">
        <v>9</v>
      </c>
      <c r="J5" s="114">
        <v>10</v>
      </c>
      <c r="K5" s="115">
        <v>11</v>
      </c>
      <c r="L5" s="113">
        <v>12</v>
      </c>
      <c r="M5" s="116">
        <v>13</v>
      </c>
    </row>
    <row r="6" spans="1:13" ht="45">
      <c r="A6" s="117">
        <v>1</v>
      </c>
      <c r="B6" s="117" t="s">
        <v>15</v>
      </c>
      <c r="C6" s="117" t="s">
        <v>215</v>
      </c>
      <c r="D6" s="118" t="s">
        <v>17</v>
      </c>
      <c r="E6" s="119">
        <v>17</v>
      </c>
      <c r="F6" s="117" t="s">
        <v>18</v>
      </c>
      <c r="G6" s="117" t="s">
        <v>19</v>
      </c>
      <c r="H6" s="120" t="s">
        <v>20</v>
      </c>
      <c r="I6" s="121">
        <v>30909</v>
      </c>
      <c r="J6" s="117">
        <v>45000</v>
      </c>
      <c r="K6" s="122">
        <v>2557</v>
      </c>
      <c r="L6" s="117" t="s">
        <v>21</v>
      </c>
      <c r="M6" s="145">
        <v>3835.5</v>
      </c>
    </row>
    <row r="7" spans="1:13">
      <c r="A7" s="117">
        <v>2</v>
      </c>
      <c r="B7" s="117" t="s">
        <v>15</v>
      </c>
      <c r="C7" s="117" t="s">
        <v>215</v>
      </c>
      <c r="D7" s="118" t="s">
        <v>23</v>
      </c>
      <c r="E7" s="117">
        <v>21</v>
      </c>
      <c r="F7" s="117">
        <v>42</v>
      </c>
      <c r="G7" s="117" t="s">
        <v>24</v>
      </c>
      <c r="H7" s="120" t="s">
        <v>25</v>
      </c>
      <c r="I7" s="121">
        <v>31751</v>
      </c>
      <c r="J7" s="117" t="s">
        <v>26</v>
      </c>
      <c r="K7" s="122">
        <v>52</v>
      </c>
      <c r="L7" s="117" t="s">
        <v>27</v>
      </c>
      <c r="M7" s="145">
        <v>1820</v>
      </c>
    </row>
    <row r="8" spans="1:13">
      <c r="A8" s="117">
        <v>3</v>
      </c>
      <c r="B8" s="117" t="s">
        <v>15</v>
      </c>
      <c r="C8" s="117" t="s">
        <v>215</v>
      </c>
      <c r="D8" s="118" t="s">
        <v>28</v>
      </c>
      <c r="E8" s="117">
        <v>21</v>
      </c>
      <c r="F8" s="117">
        <v>29</v>
      </c>
      <c r="G8" s="117" t="s">
        <v>24</v>
      </c>
      <c r="H8" s="123" t="s">
        <v>29</v>
      </c>
      <c r="I8" s="121">
        <v>31656</v>
      </c>
      <c r="J8" s="117">
        <v>974</v>
      </c>
      <c r="K8" s="122">
        <v>3</v>
      </c>
      <c r="L8" s="117" t="s">
        <v>27</v>
      </c>
      <c r="M8" s="146">
        <v>105</v>
      </c>
    </row>
    <row r="9" spans="1:13">
      <c r="A9" s="117">
        <v>4</v>
      </c>
      <c r="B9" s="117" t="s">
        <v>15</v>
      </c>
      <c r="C9" s="117" t="s">
        <v>215</v>
      </c>
      <c r="D9" s="118" t="s">
        <v>28</v>
      </c>
      <c r="E9" s="117">
        <v>21</v>
      </c>
      <c r="F9" s="117">
        <v>28</v>
      </c>
      <c r="G9" s="117" t="s">
        <v>24</v>
      </c>
      <c r="H9" s="120" t="s">
        <v>31</v>
      </c>
      <c r="I9" s="121">
        <v>34032</v>
      </c>
      <c r="J9" s="117">
        <v>66</v>
      </c>
      <c r="K9" s="122">
        <v>66</v>
      </c>
      <c r="L9" s="117" t="s">
        <v>27</v>
      </c>
      <c r="M9" s="145">
        <v>2310</v>
      </c>
    </row>
    <row r="10" spans="1:13">
      <c r="A10" s="117">
        <v>5</v>
      </c>
      <c r="B10" s="117" t="s">
        <v>15</v>
      </c>
      <c r="C10" s="117" t="s">
        <v>215</v>
      </c>
      <c r="D10" s="118" t="s">
        <v>28</v>
      </c>
      <c r="E10" s="117">
        <v>21</v>
      </c>
      <c r="F10" s="117">
        <v>27</v>
      </c>
      <c r="G10" s="117" t="s">
        <v>24</v>
      </c>
      <c r="H10" s="120" t="s">
        <v>33</v>
      </c>
      <c r="I10" s="121">
        <v>34028</v>
      </c>
      <c r="J10" s="117">
        <v>26</v>
      </c>
      <c r="K10" s="122">
        <v>26</v>
      </c>
      <c r="L10" s="117" t="s">
        <v>27</v>
      </c>
      <c r="M10" s="146">
        <v>910</v>
      </c>
    </row>
    <row r="11" spans="1:13">
      <c r="A11" s="117">
        <v>6</v>
      </c>
      <c r="B11" s="117" t="s">
        <v>15</v>
      </c>
      <c r="C11" s="117" t="s">
        <v>215</v>
      </c>
      <c r="D11" s="118" t="s">
        <v>34</v>
      </c>
      <c r="E11" s="117">
        <v>21</v>
      </c>
      <c r="F11" s="117">
        <v>39</v>
      </c>
      <c r="G11" s="117" t="s">
        <v>24</v>
      </c>
      <c r="H11" s="120"/>
      <c r="I11" s="121"/>
      <c r="J11" s="117">
        <v>2500</v>
      </c>
      <c r="K11" s="122">
        <v>15</v>
      </c>
      <c r="L11" s="117" t="s">
        <v>27</v>
      </c>
      <c r="M11" s="146">
        <v>90</v>
      </c>
    </row>
    <row r="12" spans="1:13">
      <c r="A12" s="117">
        <v>7</v>
      </c>
      <c r="B12" s="117" t="s">
        <v>15</v>
      </c>
      <c r="C12" s="117" t="s">
        <v>215</v>
      </c>
      <c r="D12" s="118" t="s">
        <v>34</v>
      </c>
      <c r="E12" s="117">
        <v>21</v>
      </c>
      <c r="F12" s="117">
        <v>39</v>
      </c>
      <c r="G12" s="117" t="s">
        <v>24</v>
      </c>
      <c r="H12" s="120" t="s">
        <v>35</v>
      </c>
      <c r="I12" s="121">
        <v>33274</v>
      </c>
      <c r="J12" s="117">
        <v>2500</v>
      </c>
      <c r="K12" s="122">
        <v>40</v>
      </c>
      <c r="L12" s="117" t="s">
        <v>27</v>
      </c>
      <c r="M12" s="146">
        <v>240</v>
      </c>
    </row>
    <row r="13" spans="1:13">
      <c r="A13" s="117">
        <v>8</v>
      </c>
      <c r="B13" s="117" t="s">
        <v>15</v>
      </c>
      <c r="C13" s="117" t="s">
        <v>215</v>
      </c>
      <c r="D13" s="118" t="s">
        <v>34</v>
      </c>
      <c r="E13" s="117">
        <v>21</v>
      </c>
      <c r="F13" s="117">
        <v>39</v>
      </c>
      <c r="G13" s="117" t="s">
        <v>24</v>
      </c>
      <c r="H13" s="120" t="s">
        <v>35</v>
      </c>
      <c r="I13" s="121">
        <v>33274</v>
      </c>
      <c r="J13" s="117">
        <v>2500</v>
      </c>
      <c r="K13" s="122">
        <v>37</v>
      </c>
      <c r="L13" s="117" t="s">
        <v>27</v>
      </c>
      <c r="M13" s="146">
        <v>222</v>
      </c>
    </row>
    <row r="14" spans="1:13">
      <c r="A14" s="117">
        <v>9</v>
      </c>
      <c r="B14" s="117" t="s">
        <v>15</v>
      </c>
      <c r="C14" s="117" t="s">
        <v>215</v>
      </c>
      <c r="D14" s="118" t="s">
        <v>36</v>
      </c>
      <c r="E14" s="117">
        <v>21</v>
      </c>
      <c r="F14" s="117">
        <v>38</v>
      </c>
      <c r="G14" s="117" t="s">
        <v>24</v>
      </c>
      <c r="H14" s="120" t="s">
        <v>37</v>
      </c>
      <c r="I14" s="121">
        <v>33279</v>
      </c>
      <c r="J14" s="117" t="s">
        <v>38</v>
      </c>
      <c r="K14" s="122">
        <v>52</v>
      </c>
      <c r="L14" s="117" t="s">
        <v>27</v>
      </c>
      <c r="M14" s="145">
        <v>1820</v>
      </c>
    </row>
    <row r="15" spans="1:13">
      <c r="A15" s="117">
        <v>10</v>
      </c>
      <c r="B15" s="117" t="s">
        <v>15</v>
      </c>
      <c r="C15" s="117" t="s">
        <v>215</v>
      </c>
      <c r="D15" s="118" t="s">
        <v>36</v>
      </c>
      <c r="E15" s="117">
        <v>21</v>
      </c>
      <c r="F15" s="117">
        <v>38</v>
      </c>
      <c r="G15" s="117" t="s">
        <v>24</v>
      </c>
      <c r="H15" s="120" t="s">
        <v>37</v>
      </c>
      <c r="I15" s="121">
        <v>33279</v>
      </c>
      <c r="J15" s="117" t="s">
        <v>38</v>
      </c>
      <c r="K15" s="122">
        <v>153</v>
      </c>
      <c r="L15" s="117" t="s">
        <v>27</v>
      </c>
      <c r="M15" s="145">
        <v>5355</v>
      </c>
    </row>
    <row r="16" spans="1:13">
      <c r="A16" s="117">
        <v>11</v>
      </c>
      <c r="B16" s="117" t="s">
        <v>15</v>
      </c>
      <c r="C16" s="117" t="s">
        <v>215</v>
      </c>
      <c r="D16" s="118" t="s">
        <v>36</v>
      </c>
      <c r="E16" s="117">
        <v>21</v>
      </c>
      <c r="F16" s="117">
        <v>38</v>
      </c>
      <c r="G16" s="117" t="s">
        <v>24</v>
      </c>
      <c r="H16" s="120" t="s">
        <v>37</v>
      </c>
      <c r="I16" s="121">
        <v>33279</v>
      </c>
      <c r="J16" s="117" t="s">
        <v>38</v>
      </c>
      <c r="K16" s="122">
        <v>265</v>
      </c>
      <c r="L16" s="117" t="s">
        <v>27</v>
      </c>
      <c r="M16" s="145">
        <v>9275</v>
      </c>
    </row>
    <row r="17" spans="1:13" ht="19.5" customHeight="1">
      <c r="A17" s="117">
        <v>12</v>
      </c>
      <c r="B17" s="117" t="s">
        <v>15</v>
      </c>
      <c r="C17" s="117" t="s">
        <v>215</v>
      </c>
      <c r="D17" s="118" t="s">
        <v>39</v>
      </c>
      <c r="E17" s="117">
        <v>21</v>
      </c>
      <c r="F17" s="117">
        <v>37</v>
      </c>
      <c r="G17" s="117" t="s">
        <v>24</v>
      </c>
      <c r="H17" s="120" t="s">
        <v>40</v>
      </c>
      <c r="I17" s="121">
        <v>33269</v>
      </c>
      <c r="J17" s="117" t="s">
        <v>41</v>
      </c>
      <c r="K17" s="122">
        <v>3898</v>
      </c>
      <c r="L17" s="117" t="s">
        <v>27</v>
      </c>
      <c r="M17" s="145">
        <v>23388</v>
      </c>
    </row>
    <row r="18" spans="1:13">
      <c r="A18" s="117">
        <v>13</v>
      </c>
      <c r="B18" s="117" t="s">
        <v>15</v>
      </c>
      <c r="C18" s="117" t="s">
        <v>215</v>
      </c>
      <c r="D18" s="118" t="s">
        <v>42</v>
      </c>
      <c r="E18" s="117">
        <v>21</v>
      </c>
      <c r="F18" s="117">
        <v>36.479999999999997</v>
      </c>
      <c r="G18" s="117" t="s">
        <v>24</v>
      </c>
      <c r="H18" s="120" t="s">
        <v>43</v>
      </c>
      <c r="I18" s="121">
        <v>33275</v>
      </c>
      <c r="J18" s="117" t="s">
        <v>44</v>
      </c>
      <c r="K18" s="122">
        <v>4036</v>
      </c>
      <c r="L18" s="117" t="s">
        <v>27</v>
      </c>
      <c r="M18" s="145">
        <v>24216</v>
      </c>
    </row>
    <row r="19" spans="1:13">
      <c r="A19" s="117">
        <v>14</v>
      </c>
      <c r="B19" s="117" t="s">
        <v>15</v>
      </c>
      <c r="C19" s="117" t="s">
        <v>215</v>
      </c>
      <c r="D19" s="118" t="s">
        <v>45</v>
      </c>
      <c r="E19" s="117">
        <v>21</v>
      </c>
      <c r="F19" s="117">
        <v>35</v>
      </c>
      <c r="G19" s="117" t="s">
        <v>24</v>
      </c>
      <c r="H19" s="120" t="s">
        <v>46</v>
      </c>
      <c r="I19" s="121">
        <v>33287</v>
      </c>
      <c r="J19" s="117" t="s">
        <v>47</v>
      </c>
      <c r="K19" s="122">
        <v>2877</v>
      </c>
      <c r="L19" s="117" t="s">
        <v>27</v>
      </c>
      <c r="M19" s="145">
        <v>100695</v>
      </c>
    </row>
    <row r="20" spans="1:13">
      <c r="A20" s="117">
        <v>15</v>
      </c>
      <c r="B20" s="117" t="s">
        <v>15</v>
      </c>
      <c r="C20" s="117" t="s">
        <v>215</v>
      </c>
      <c r="D20" s="118" t="s">
        <v>48</v>
      </c>
      <c r="E20" s="117">
        <v>21</v>
      </c>
      <c r="F20" s="117">
        <v>34</v>
      </c>
      <c r="G20" s="117" t="s">
        <v>24</v>
      </c>
      <c r="H20" s="120"/>
      <c r="I20" s="121"/>
      <c r="J20" s="117">
        <v>5000</v>
      </c>
      <c r="K20" s="122">
        <v>1811</v>
      </c>
      <c r="L20" s="117" t="s">
        <v>27</v>
      </c>
      <c r="M20" s="145">
        <v>10866</v>
      </c>
    </row>
    <row r="21" spans="1:13" ht="30">
      <c r="A21" s="117">
        <v>16</v>
      </c>
      <c r="B21" s="117" t="s">
        <v>15</v>
      </c>
      <c r="C21" s="117" t="s">
        <v>215</v>
      </c>
      <c r="D21" s="118" t="s">
        <v>49</v>
      </c>
      <c r="E21" s="117">
        <v>21</v>
      </c>
      <c r="F21" s="117">
        <v>32.33</v>
      </c>
      <c r="G21" s="117" t="s">
        <v>24</v>
      </c>
      <c r="H21" s="120" t="s">
        <v>50</v>
      </c>
      <c r="I21" s="121">
        <v>33285</v>
      </c>
      <c r="J21" s="117">
        <v>465</v>
      </c>
      <c r="K21" s="122">
        <v>40</v>
      </c>
      <c r="L21" s="117" t="s">
        <v>27</v>
      </c>
      <c r="M21" s="146">
        <v>240</v>
      </c>
    </row>
    <row r="22" spans="1:13" ht="30">
      <c r="A22" s="117">
        <v>17</v>
      </c>
      <c r="B22" s="117" t="s">
        <v>15</v>
      </c>
      <c r="C22" s="117" t="s">
        <v>215</v>
      </c>
      <c r="D22" s="118" t="s">
        <v>49</v>
      </c>
      <c r="E22" s="117">
        <v>21</v>
      </c>
      <c r="F22" s="117">
        <v>32.33</v>
      </c>
      <c r="G22" s="117" t="s">
        <v>24</v>
      </c>
      <c r="H22" s="120" t="s">
        <v>51</v>
      </c>
      <c r="I22" s="121">
        <v>1755</v>
      </c>
      <c r="J22" s="117">
        <v>465</v>
      </c>
      <c r="K22" s="122">
        <v>84</v>
      </c>
      <c r="L22" s="117" t="s">
        <v>27</v>
      </c>
      <c r="M22" s="146">
        <v>504</v>
      </c>
    </row>
    <row r="23" spans="1:13">
      <c r="A23" s="117">
        <v>18</v>
      </c>
      <c r="B23" s="117" t="s">
        <v>15</v>
      </c>
      <c r="C23" s="117" t="s">
        <v>215</v>
      </c>
      <c r="D23" s="118" t="s">
        <v>52</v>
      </c>
      <c r="E23" s="117">
        <v>21</v>
      </c>
      <c r="F23" s="117">
        <v>32.33</v>
      </c>
      <c r="G23" s="117" t="s">
        <v>24</v>
      </c>
      <c r="H23" s="120" t="s">
        <v>53</v>
      </c>
      <c r="I23" s="121">
        <v>30938</v>
      </c>
      <c r="J23" s="117">
        <v>963</v>
      </c>
      <c r="K23" s="122">
        <v>515</v>
      </c>
      <c r="L23" s="117" t="s">
        <v>27</v>
      </c>
      <c r="M23" s="145">
        <v>3090</v>
      </c>
    </row>
    <row r="24" spans="1:13">
      <c r="A24" s="117">
        <v>19</v>
      </c>
      <c r="B24" s="117" t="s">
        <v>15</v>
      </c>
      <c r="C24" s="117" t="s">
        <v>215</v>
      </c>
      <c r="D24" s="118" t="s">
        <v>54</v>
      </c>
      <c r="E24" s="117">
        <v>25</v>
      </c>
      <c r="F24" s="117">
        <v>147</v>
      </c>
      <c r="G24" s="117" t="s">
        <v>24</v>
      </c>
      <c r="H24" s="121">
        <v>33303</v>
      </c>
      <c r="I24" s="121">
        <v>33303</v>
      </c>
      <c r="J24" s="117">
        <v>2000</v>
      </c>
      <c r="K24" s="122">
        <v>280</v>
      </c>
      <c r="L24" s="117" t="s">
        <v>21</v>
      </c>
      <c r="M24" s="146">
        <v>140</v>
      </c>
    </row>
    <row r="25" spans="1:13">
      <c r="A25" s="117">
        <v>20</v>
      </c>
      <c r="B25" s="117" t="s">
        <v>15</v>
      </c>
      <c r="C25" s="117" t="s">
        <v>215</v>
      </c>
      <c r="D25" s="118" t="s">
        <v>55</v>
      </c>
      <c r="E25" s="117">
        <v>25</v>
      </c>
      <c r="F25" s="117">
        <v>148</v>
      </c>
      <c r="G25" s="117" t="s">
        <v>24</v>
      </c>
      <c r="H25" s="121">
        <v>33302</v>
      </c>
      <c r="I25" s="121">
        <v>33302</v>
      </c>
      <c r="J25" s="117" t="s">
        <v>56</v>
      </c>
      <c r="K25" s="122">
        <v>427</v>
      </c>
      <c r="L25" s="117" t="s">
        <v>21</v>
      </c>
      <c r="M25" s="146">
        <v>213.5</v>
      </c>
    </row>
    <row r="26" spans="1:13">
      <c r="A26" s="117">
        <v>21</v>
      </c>
      <c r="B26" s="117" t="s">
        <v>15</v>
      </c>
      <c r="C26" s="117" t="s">
        <v>215</v>
      </c>
      <c r="D26" s="118" t="s">
        <v>57</v>
      </c>
      <c r="E26" s="117">
        <v>25</v>
      </c>
      <c r="F26" s="117">
        <v>149</v>
      </c>
      <c r="G26" s="117" t="s">
        <v>24</v>
      </c>
      <c r="H26" s="120"/>
      <c r="I26" s="121"/>
      <c r="J26" s="117">
        <v>2500</v>
      </c>
      <c r="K26" s="122">
        <v>359</v>
      </c>
      <c r="L26" s="117" t="s">
        <v>21</v>
      </c>
      <c r="M26" s="146">
        <v>179.5</v>
      </c>
    </row>
    <row r="27" spans="1:13">
      <c r="A27" s="117">
        <v>22</v>
      </c>
      <c r="B27" s="117" t="s">
        <v>15</v>
      </c>
      <c r="C27" s="117" t="s">
        <v>215</v>
      </c>
      <c r="D27" s="118" t="s">
        <v>58</v>
      </c>
      <c r="E27" s="117">
        <v>25</v>
      </c>
      <c r="F27" s="117">
        <v>150</v>
      </c>
      <c r="G27" s="117" t="s">
        <v>24</v>
      </c>
      <c r="H27" s="117"/>
      <c r="I27" s="121"/>
      <c r="J27" s="117">
        <v>3800</v>
      </c>
      <c r="K27" s="122">
        <v>540</v>
      </c>
      <c r="L27" s="117" t="s">
        <v>21</v>
      </c>
      <c r="M27" s="146">
        <v>270</v>
      </c>
    </row>
    <row r="28" spans="1:13">
      <c r="A28" s="117">
        <v>23</v>
      </c>
      <c r="B28" s="117" t="s">
        <v>15</v>
      </c>
      <c r="C28" s="117" t="s">
        <v>215</v>
      </c>
      <c r="D28" s="118" t="s">
        <v>34</v>
      </c>
      <c r="E28" s="117">
        <v>25</v>
      </c>
      <c r="F28" s="117">
        <v>151</v>
      </c>
      <c r="G28" s="117" t="s">
        <v>24</v>
      </c>
      <c r="H28" s="117"/>
      <c r="I28" s="121"/>
      <c r="J28" s="117">
        <v>2500</v>
      </c>
      <c r="K28" s="122">
        <v>354</v>
      </c>
      <c r="L28" s="117" t="s">
        <v>21</v>
      </c>
      <c r="M28" s="146">
        <v>177</v>
      </c>
    </row>
    <row r="29" spans="1:13">
      <c r="A29" s="117">
        <v>24</v>
      </c>
      <c r="B29" s="117" t="s">
        <v>15</v>
      </c>
      <c r="C29" s="117" t="s">
        <v>215</v>
      </c>
      <c r="D29" s="118" t="s">
        <v>59</v>
      </c>
      <c r="E29" s="117">
        <v>25</v>
      </c>
      <c r="F29" s="117">
        <v>152</v>
      </c>
      <c r="G29" s="117" t="s">
        <v>24</v>
      </c>
      <c r="H29" s="120"/>
      <c r="I29" s="121"/>
      <c r="J29" s="117">
        <v>4000</v>
      </c>
      <c r="K29" s="122">
        <v>564</v>
      </c>
      <c r="L29" s="117" t="s">
        <v>21</v>
      </c>
      <c r="M29" s="146">
        <v>282</v>
      </c>
    </row>
    <row r="30" spans="1:13">
      <c r="A30" s="117">
        <v>25</v>
      </c>
      <c r="B30" s="117" t="s">
        <v>15</v>
      </c>
      <c r="C30" s="117" t="s">
        <v>215</v>
      </c>
      <c r="D30" s="118" t="s">
        <v>60</v>
      </c>
      <c r="E30" s="117">
        <v>25</v>
      </c>
      <c r="F30" s="117">
        <v>153</v>
      </c>
      <c r="G30" s="117" t="s">
        <v>24</v>
      </c>
      <c r="H30" s="120"/>
      <c r="I30" s="121"/>
      <c r="J30" s="117">
        <v>5000</v>
      </c>
      <c r="K30" s="122">
        <v>704</v>
      </c>
      <c r="L30" s="117" t="s">
        <v>21</v>
      </c>
      <c r="M30" s="146">
        <v>352</v>
      </c>
    </row>
    <row r="31" spans="1:13">
      <c r="A31" s="117">
        <v>26</v>
      </c>
      <c r="B31" s="117" t="s">
        <v>15</v>
      </c>
      <c r="C31" s="117" t="s">
        <v>215</v>
      </c>
      <c r="D31" s="118" t="s">
        <v>61</v>
      </c>
      <c r="E31" s="117">
        <v>25</v>
      </c>
      <c r="F31" s="117">
        <v>154</v>
      </c>
      <c r="G31" s="117" t="s">
        <v>24</v>
      </c>
      <c r="H31" s="120"/>
      <c r="I31" s="121"/>
      <c r="J31" s="117">
        <v>2500</v>
      </c>
      <c r="K31" s="122">
        <v>351</v>
      </c>
      <c r="L31" s="117" t="s">
        <v>21</v>
      </c>
      <c r="M31" s="146">
        <v>175.5</v>
      </c>
    </row>
    <row r="32" spans="1:13">
      <c r="A32" s="117">
        <v>27</v>
      </c>
      <c r="B32" s="117" t="s">
        <v>15</v>
      </c>
      <c r="C32" s="117" t="s">
        <v>215</v>
      </c>
      <c r="D32" s="118" t="s">
        <v>62</v>
      </c>
      <c r="E32" s="117">
        <v>25</v>
      </c>
      <c r="F32" s="117">
        <v>155</v>
      </c>
      <c r="G32" s="117" t="s">
        <v>24</v>
      </c>
      <c r="H32" s="120"/>
      <c r="I32" s="121"/>
      <c r="J32" s="117">
        <v>5000</v>
      </c>
      <c r="K32" s="122">
        <v>705</v>
      </c>
      <c r="L32" s="117" t="s">
        <v>21</v>
      </c>
      <c r="M32" s="146">
        <v>352.5</v>
      </c>
    </row>
    <row r="33" spans="1:13">
      <c r="A33" s="117">
        <v>28</v>
      </c>
      <c r="B33" s="117" t="s">
        <v>15</v>
      </c>
      <c r="C33" s="117" t="s">
        <v>215</v>
      </c>
      <c r="D33" s="118" t="s">
        <v>63</v>
      </c>
      <c r="E33" s="117">
        <v>25</v>
      </c>
      <c r="F33" s="117">
        <v>156</v>
      </c>
      <c r="G33" s="117" t="s">
        <v>24</v>
      </c>
      <c r="H33" s="120"/>
      <c r="I33" s="121"/>
      <c r="J33" s="117">
        <v>5000</v>
      </c>
      <c r="K33" s="122">
        <v>557</v>
      </c>
      <c r="L33" s="117" t="s">
        <v>21</v>
      </c>
      <c r="M33" s="146">
        <v>278.5</v>
      </c>
    </row>
    <row r="34" spans="1:13">
      <c r="A34" s="117">
        <v>29</v>
      </c>
      <c r="B34" s="117" t="s">
        <v>15</v>
      </c>
      <c r="C34" s="117" t="s">
        <v>215</v>
      </c>
      <c r="D34" s="118" t="s">
        <v>64</v>
      </c>
      <c r="E34" s="117">
        <v>25</v>
      </c>
      <c r="F34" s="117">
        <v>157</v>
      </c>
      <c r="G34" s="117" t="s">
        <v>24</v>
      </c>
      <c r="H34" s="120" t="s">
        <v>65</v>
      </c>
      <c r="I34" s="121">
        <v>31761</v>
      </c>
      <c r="J34" s="117" t="s">
        <v>66</v>
      </c>
      <c r="K34" s="122">
        <v>452</v>
      </c>
      <c r="L34" s="117" t="s">
        <v>21</v>
      </c>
      <c r="M34" s="146">
        <v>226</v>
      </c>
    </row>
    <row r="35" spans="1:13">
      <c r="A35" s="117">
        <v>30</v>
      </c>
      <c r="B35" s="117" t="s">
        <v>15</v>
      </c>
      <c r="C35" s="117" t="s">
        <v>215</v>
      </c>
      <c r="D35" s="118" t="s">
        <v>67</v>
      </c>
      <c r="E35" s="117">
        <v>25</v>
      </c>
      <c r="F35" s="117">
        <v>158</v>
      </c>
      <c r="G35" s="117" t="s">
        <v>24</v>
      </c>
      <c r="H35" s="120" t="s">
        <v>68</v>
      </c>
      <c r="I35" s="121">
        <v>33101</v>
      </c>
      <c r="J35" s="117" t="s">
        <v>69</v>
      </c>
      <c r="K35" s="122">
        <v>346</v>
      </c>
      <c r="L35" s="117" t="s">
        <v>21</v>
      </c>
      <c r="M35" s="146">
        <v>173</v>
      </c>
    </row>
    <row r="36" spans="1:13">
      <c r="A36" s="117">
        <v>31</v>
      </c>
      <c r="B36" s="117" t="s">
        <v>15</v>
      </c>
      <c r="C36" s="117" t="s">
        <v>215</v>
      </c>
      <c r="D36" s="118" t="s">
        <v>70</v>
      </c>
      <c r="E36" s="117">
        <v>25</v>
      </c>
      <c r="F36" s="117">
        <v>159</v>
      </c>
      <c r="G36" s="117" t="s">
        <v>24</v>
      </c>
      <c r="H36" s="120"/>
      <c r="I36" s="121"/>
      <c r="J36" s="117">
        <v>2500</v>
      </c>
      <c r="K36" s="122">
        <v>47</v>
      </c>
      <c r="L36" s="117" t="s">
        <v>21</v>
      </c>
      <c r="M36" s="146">
        <v>23.5</v>
      </c>
    </row>
    <row r="37" spans="1:13">
      <c r="A37" s="117">
        <v>32</v>
      </c>
      <c r="B37" s="117" t="s">
        <v>15</v>
      </c>
      <c r="C37" s="117" t="s">
        <v>215</v>
      </c>
      <c r="D37" s="118" t="s">
        <v>71</v>
      </c>
      <c r="E37" s="117">
        <v>25</v>
      </c>
      <c r="F37" s="117">
        <v>160</v>
      </c>
      <c r="G37" s="117" t="s">
        <v>24</v>
      </c>
      <c r="H37" s="120"/>
      <c r="I37" s="121"/>
      <c r="J37" s="117">
        <v>5000</v>
      </c>
      <c r="K37" s="122">
        <v>14</v>
      </c>
      <c r="L37" s="117" t="s">
        <v>21</v>
      </c>
      <c r="M37" s="146">
        <v>7</v>
      </c>
    </row>
    <row r="38" spans="1:13">
      <c r="A38" s="117">
        <v>33</v>
      </c>
      <c r="B38" s="117" t="s">
        <v>15</v>
      </c>
      <c r="C38" s="117" t="s">
        <v>215</v>
      </c>
      <c r="D38" s="118" t="s">
        <v>72</v>
      </c>
      <c r="E38" s="117">
        <v>25</v>
      </c>
      <c r="F38" s="117">
        <v>161</v>
      </c>
      <c r="G38" s="117" t="s">
        <v>24</v>
      </c>
      <c r="H38" s="120"/>
      <c r="I38" s="121"/>
      <c r="J38" s="117">
        <v>5000</v>
      </c>
      <c r="K38" s="122">
        <v>7</v>
      </c>
      <c r="L38" s="117" t="s">
        <v>21</v>
      </c>
      <c r="M38" s="146">
        <v>3.5</v>
      </c>
    </row>
    <row r="39" spans="1:13">
      <c r="A39" s="117">
        <v>34</v>
      </c>
      <c r="B39" s="117" t="s">
        <v>15</v>
      </c>
      <c r="C39" s="117" t="s">
        <v>215</v>
      </c>
      <c r="D39" s="118" t="s">
        <v>73</v>
      </c>
      <c r="E39" s="117">
        <v>25</v>
      </c>
      <c r="F39" s="117">
        <v>109</v>
      </c>
      <c r="G39" s="117" t="s">
        <v>24</v>
      </c>
      <c r="H39" s="120"/>
      <c r="I39" s="121"/>
      <c r="J39" s="117">
        <v>5000</v>
      </c>
      <c r="K39" s="122">
        <v>61</v>
      </c>
      <c r="L39" s="117" t="s">
        <v>21</v>
      </c>
      <c r="M39" s="146">
        <v>30.5</v>
      </c>
    </row>
    <row r="40" spans="1:13">
      <c r="A40" s="117">
        <v>35</v>
      </c>
      <c r="B40" s="117" t="s">
        <v>15</v>
      </c>
      <c r="C40" s="117" t="s">
        <v>215</v>
      </c>
      <c r="D40" s="118" t="s">
        <v>74</v>
      </c>
      <c r="E40" s="117">
        <v>25</v>
      </c>
      <c r="F40" s="117">
        <v>110</v>
      </c>
      <c r="G40" s="117" t="s">
        <v>24</v>
      </c>
      <c r="H40" s="120"/>
      <c r="I40" s="121"/>
      <c r="J40" s="117">
        <v>2500</v>
      </c>
      <c r="K40" s="122">
        <v>177</v>
      </c>
      <c r="L40" s="117" t="s">
        <v>21</v>
      </c>
      <c r="M40" s="146">
        <v>88.5</v>
      </c>
    </row>
    <row r="41" spans="1:13">
      <c r="A41" s="117">
        <v>36</v>
      </c>
      <c r="B41" s="117" t="s">
        <v>15</v>
      </c>
      <c r="C41" s="117" t="s">
        <v>215</v>
      </c>
      <c r="D41" s="118" t="s">
        <v>75</v>
      </c>
      <c r="E41" s="117">
        <v>25</v>
      </c>
      <c r="F41" s="117">
        <v>111</v>
      </c>
      <c r="G41" s="117" t="s">
        <v>24</v>
      </c>
      <c r="H41" s="120"/>
      <c r="I41" s="121"/>
      <c r="J41" s="117">
        <v>5000</v>
      </c>
      <c r="K41" s="122">
        <v>584</v>
      </c>
      <c r="L41" s="117" t="s">
        <v>21</v>
      </c>
      <c r="M41" s="146">
        <v>292</v>
      </c>
    </row>
    <row r="42" spans="1:13">
      <c r="A42" s="117">
        <v>37</v>
      </c>
      <c r="B42" s="117" t="s">
        <v>15</v>
      </c>
      <c r="C42" s="117" t="s">
        <v>215</v>
      </c>
      <c r="D42" s="118" t="s">
        <v>76</v>
      </c>
      <c r="E42" s="117">
        <v>25</v>
      </c>
      <c r="F42" s="117">
        <v>112</v>
      </c>
      <c r="G42" s="117" t="s">
        <v>24</v>
      </c>
      <c r="H42" s="120"/>
      <c r="I42" s="121"/>
      <c r="J42" s="117">
        <v>2500</v>
      </c>
      <c r="K42" s="122">
        <v>378</v>
      </c>
      <c r="L42" s="117" t="s">
        <v>21</v>
      </c>
      <c r="M42" s="146">
        <v>189</v>
      </c>
    </row>
    <row r="43" spans="1:13">
      <c r="A43" s="117">
        <v>38</v>
      </c>
      <c r="B43" s="117" t="s">
        <v>15</v>
      </c>
      <c r="C43" s="117" t="s">
        <v>215</v>
      </c>
      <c r="D43" s="118" t="s">
        <v>77</v>
      </c>
      <c r="E43" s="117">
        <v>25</v>
      </c>
      <c r="F43" s="117">
        <v>113</v>
      </c>
      <c r="G43" s="117" t="s">
        <v>24</v>
      </c>
      <c r="H43" s="120"/>
      <c r="I43" s="121"/>
      <c r="J43" s="117">
        <v>2500</v>
      </c>
      <c r="K43" s="122">
        <v>442</v>
      </c>
      <c r="L43" s="117" t="s">
        <v>21</v>
      </c>
      <c r="M43" s="146">
        <v>221</v>
      </c>
    </row>
    <row r="44" spans="1:13">
      <c r="A44" s="117">
        <v>39</v>
      </c>
      <c r="B44" s="117" t="s">
        <v>15</v>
      </c>
      <c r="C44" s="117" t="s">
        <v>215</v>
      </c>
      <c r="D44" s="118" t="s">
        <v>78</v>
      </c>
      <c r="E44" s="117">
        <v>25</v>
      </c>
      <c r="F44" s="117">
        <v>114</v>
      </c>
      <c r="G44" s="117" t="s">
        <v>24</v>
      </c>
      <c r="H44" s="120"/>
      <c r="I44" s="121"/>
      <c r="J44" s="117">
        <v>2500</v>
      </c>
      <c r="K44" s="122">
        <v>506</v>
      </c>
      <c r="L44" s="117" t="s">
        <v>21</v>
      </c>
      <c r="M44" s="146">
        <v>253</v>
      </c>
    </row>
    <row r="45" spans="1:13">
      <c r="A45" s="117">
        <v>40</v>
      </c>
      <c r="B45" s="117" t="s">
        <v>15</v>
      </c>
      <c r="C45" s="117" t="s">
        <v>215</v>
      </c>
      <c r="D45" s="118" t="s">
        <v>79</v>
      </c>
      <c r="E45" s="117">
        <v>25</v>
      </c>
      <c r="F45" s="117">
        <v>115</v>
      </c>
      <c r="G45" s="117" t="s">
        <v>24</v>
      </c>
      <c r="H45" s="120"/>
      <c r="I45" s="121"/>
      <c r="J45" s="117">
        <v>2500</v>
      </c>
      <c r="K45" s="122">
        <v>570</v>
      </c>
      <c r="L45" s="117" t="s">
        <v>21</v>
      </c>
      <c r="M45" s="146">
        <v>285</v>
      </c>
    </row>
    <row r="46" spans="1:13">
      <c r="A46" s="117">
        <v>41</v>
      </c>
      <c r="B46" s="117" t="s">
        <v>15</v>
      </c>
      <c r="C46" s="117" t="s">
        <v>215</v>
      </c>
      <c r="D46" s="118" t="s">
        <v>80</v>
      </c>
      <c r="E46" s="117">
        <v>25</v>
      </c>
      <c r="F46" s="117">
        <v>116</v>
      </c>
      <c r="G46" s="117" t="s">
        <v>24</v>
      </c>
      <c r="H46" s="120" t="s">
        <v>81</v>
      </c>
      <c r="I46" s="121">
        <v>33867</v>
      </c>
      <c r="J46" s="117">
        <v>2500</v>
      </c>
      <c r="K46" s="122">
        <v>653</v>
      </c>
      <c r="L46" s="117" t="s">
        <v>21</v>
      </c>
      <c r="M46" s="146">
        <v>326.5</v>
      </c>
    </row>
    <row r="47" spans="1:13" ht="18.75" customHeight="1">
      <c r="A47" s="117">
        <v>42</v>
      </c>
      <c r="B47" s="117" t="s">
        <v>15</v>
      </c>
      <c r="C47" s="117" t="s">
        <v>215</v>
      </c>
      <c r="D47" s="118" t="s">
        <v>82</v>
      </c>
      <c r="E47" s="117">
        <v>25</v>
      </c>
      <c r="F47" s="117">
        <v>117</v>
      </c>
      <c r="G47" s="117" t="s">
        <v>24</v>
      </c>
      <c r="H47" s="120"/>
      <c r="I47" s="121"/>
      <c r="J47" s="117">
        <v>5000</v>
      </c>
      <c r="K47" s="122">
        <v>41</v>
      </c>
      <c r="L47" s="117" t="s">
        <v>21</v>
      </c>
      <c r="M47" s="146">
        <v>20.5</v>
      </c>
    </row>
    <row r="48" spans="1:13" ht="18.75" customHeight="1">
      <c r="A48" s="117">
        <v>43</v>
      </c>
      <c r="B48" s="117" t="s">
        <v>15</v>
      </c>
      <c r="C48" s="117" t="s">
        <v>215</v>
      </c>
      <c r="D48" s="118" t="s">
        <v>82</v>
      </c>
      <c r="E48" s="117">
        <v>25</v>
      </c>
      <c r="F48" s="117">
        <v>117</v>
      </c>
      <c r="G48" s="117" t="s">
        <v>24</v>
      </c>
      <c r="H48" s="120"/>
      <c r="I48" s="121"/>
      <c r="J48" s="117">
        <v>5000</v>
      </c>
      <c r="K48" s="122">
        <v>1159</v>
      </c>
      <c r="L48" s="117" t="s">
        <v>21</v>
      </c>
      <c r="M48" s="145">
        <v>1506.7</v>
      </c>
    </row>
    <row r="49" spans="1:13" ht="19.5" customHeight="1">
      <c r="A49" s="117">
        <v>44</v>
      </c>
      <c r="B49" s="117" t="s">
        <v>15</v>
      </c>
      <c r="C49" s="117" t="s">
        <v>215</v>
      </c>
      <c r="D49" s="118" t="s">
        <v>83</v>
      </c>
      <c r="E49" s="117">
        <v>25</v>
      </c>
      <c r="F49" s="117">
        <v>118</v>
      </c>
      <c r="G49" s="117" t="s">
        <v>24</v>
      </c>
      <c r="H49" s="120"/>
      <c r="I49" s="121"/>
      <c r="J49" s="117">
        <v>5000</v>
      </c>
      <c r="K49" s="122">
        <v>1105</v>
      </c>
      <c r="L49" s="117" t="s">
        <v>21</v>
      </c>
      <c r="M49" s="145">
        <v>1436.5</v>
      </c>
    </row>
    <row r="50" spans="1:13" ht="19.5" customHeight="1">
      <c r="A50" s="117">
        <v>45</v>
      </c>
      <c r="B50" s="117" t="s">
        <v>15</v>
      </c>
      <c r="C50" s="117" t="s">
        <v>215</v>
      </c>
      <c r="D50" s="118" t="s">
        <v>84</v>
      </c>
      <c r="E50" s="117">
        <v>25</v>
      </c>
      <c r="F50" s="117">
        <v>119</v>
      </c>
      <c r="G50" s="117" t="s">
        <v>24</v>
      </c>
      <c r="H50" s="120"/>
      <c r="I50" s="121"/>
      <c r="J50" s="117">
        <v>5000</v>
      </c>
      <c r="K50" s="122">
        <v>1052</v>
      </c>
      <c r="L50" s="117" t="s">
        <v>21</v>
      </c>
      <c r="M50" s="145">
        <v>1367.6</v>
      </c>
    </row>
    <row r="51" spans="1:13" ht="18.75" customHeight="1">
      <c r="A51" s="117">
        <v>46</v>
      </c>
      <c r="B51" s="117" t="s">
        <v>15</v>
      </c>
      <c r="C51" s="117" t="s">
        <v>215</v>
      </c>
      <c r="D51" s="118" t="s">
        <v>83</v>
      </c>
      <c r="E51" s="117">
        <v>25</v>
      </c>
      <c r="F51" s="117">
        <v>120</v>
      </c>
      <c r="G51" s="117" t="s">
        <v>24</v>
      </c>
      <c r="H51" s="120"/>
      <c r="I51" s="121"/>
      <c r="J51" s="117">
        <v>5000</v>
      </c>
      <c r="K51" s="122">
        <v>998</v>
      </c>
      <c r="L51" s="117" t="s">
        <v>21</v>
      </c>
      <c r="M51" s="146">
        <v>499</v>
      </c>
    </row>
    <row r="52" spans="1:13" ht="21" customHeight="1">
      <c r="A52" s="117">
        <v>47</v>
      </c>
      <c r="B52" s="117" t="s">
        <v>15</v>
      </c>
      <c r="C52" s="117" t="s">
        <v>215</v>
      </c>
      <c r="D52" s="118" t="s">
        <v>85</v>
      </c>
      <c r="E52" s="117">
        <v>25</v>
      </c>
      <c r="F52" s="117">
        <v>121</v>
      </c>
      <c r="G52" s="117" t="s">
        <v>24</v>
      </c>
      <c r="H52" s="120" t="s">
        <v>86</v>
      </c>
      <c r="I52" s="121">
        <v>33277</v>
      </c>
      <c r="J52" s="117" t="s">
        <v>87</v>
      </c>
      <c r="K52" s="122">
        <v>934</v>
      </c>
      <c r="L52" s="117" t="s">
        <v>21</v>
      </c>
      <c r="M52" s="146">
        <v>467</v>
      </c>
    </row>
    <row r="53" spans="1:13" ht="19.5" customHeight="1">
      <c r="A53" s="117">
        <v>48</v>
      </c>
      <c r="B53" s="117" t="s">
        <v>15</v>
      </c>
      <c r="C53" s="117" t="s">
        <v>215</v>
      </c>
      <c r="D53" s="118" t="s">
        <v>88</v>
      </c>
      <c r="E53" s="117">
        <v>25</v>
      </c>
      <c r="F53" s="117">
        <v>122</v>
      </c>
      <c r="G53" s="117" t="s">
        <v>24</v>
      </c>
      <c r="H53" s="120"/>
      <c r="I53" s="121"/>
      <c r="J53" s="117">
        <v>2500</v>
      </c>
      <c r="K53" s="122">
        <v>393</v>
      </c>
      <c r="L53" s="117" t="s">
        <v>21</v>
      </c>
      <c r="M53" s="146">
        <v>196.5</v>
      </c>
    </row>
    <row r="54" spans="1:13" ht="33" customHeight="1">
      <c r="A54" s="117">
        <v>49</v>
      </c>
      <c r="B54" s="117" t="s">
        <v>15</v>
      </c>
      <c r="C54" s="117" t="s">
        <v>215</v>
      </c>
      <c r="D54" s="118" t="s">
        <v>89</v>
      </c>
      <c r="E54" s="117">
        <v>25</v>
      </c>
      <c r="F54" s="117">
        <v>123</v>
      </c>
      <c r="G54" s="117" t="s">
        <v>24</v>
      </c>
      <c r="H54" s="120"/>
      <c r="I54" s="121"/>
      <c r="J54" s="117">
        <v>2500</v>
      </c>
      <c r="K54" s="122">
        <v>406</v>
      </c>
      <c r="L54" s="117" t="s">
        <v>21</v>
      </c>
      <c r="M54" s="146">
        <v>203</v>
      </c>
    </row>
    <row r="55" spans="1:13" ht="19.5" customHeight="1">
      <c r="A55" s="117">
        <v>50</v>
      </c>
      <c r="B55" s="117" t="s">
        <v>15</v>
      </c>
      <c r="C55" s="117" t="s">
        <v>215</v>
      </c>
      <c r="D55" s="118" t="s">
        <v>90</v>
      </c>
      <c r="E55" s="117">
        <v>25</v>
      </c>
      <c r="F55" s="117">
        <v>123</v>
      </c>
      <c r="G55" s="117" t="s">
        <v>24</v>
      </c>
      <c r="H55" s="120"/>
      <c r="I55" s="121"/>
      <c r="J55" s="117">
        <v>5000</v>
      </c>
      <c r="K55" s="122">
        <v>795</v>
      </c>
      <c r="L55" s="117" t="s">
        <v>21</v>
      </c>
      <c r="M55" s="146">
        <v>397.5</v>
      </c>
    </row>
    <row r="56" spans="1:13">
      <c r="A56" s="117">
        <v>51</v>
      </c>
      <c r="B56" s="117" t="s">
        <v>15</v>
      </c>
      <c r="C56" s="117" t="s">
        <v>215</v>
      </c>
      <c r="D56" s="118" t="s">
        <v>91</v>
      </c>
      <c r="E56" s="117">
        <v>25</v>
      </c>
      <c r="F56" s="117">
        <v>124</v>
      </c>
      <c r="G56" s="117" t="s">
        <v>24</v>
      </c>
      <c r="H56" s="120"/>
      <c r="I56" s="121"/>
      <c r="J56" s="117">
        <v>2500</v>
      </c>
      <c r="K56" s="122">
        <v>392</v>
      </c>
      <c r="L56" s="117" t="s">
        <v>21</v>
      </c>
      <c r="M56" s="146">
        <v>196</v>
      </c>
    </row>
    <row r="57" spans="1:13">
      <c r="A57" s="117">
        <v>52</v>
      </c>
      <c r="B57" s="117" t="s">
        <v>15</v>
      </c>
      <c r="C57" s="117" t="s">
        <v>215</v>
      </c>
      <c r="D57" s="118" t="s">
        <v>92</v>
      </c>
      <c r="E57" s="117">
        <v>25</v>
      </c>
      <c r="F57" s="117">
        <v>125</v>
      </c>
      <c r="G57" s="117" t="s">
        <v>24</v>
      </c>
      <c r="H57" s="120"/>
      <c r="I57" s="121"/>
      <c r="J57" s="117">
        <v>2500</v>
      </c>
      <c r="K57" s="122">
        <v>391</v>
      </c>
      <c r="L57" s="117" t="s">
        <v>21</v>
      </c>
      <c r="M57" s="146">
        <v>195.5</v>
      </c>
    </row>
    <row r="58" spans="1:13">
      <c r="A58" s="117">
        <v>53</v>
      </c>
      <c r="B58" s="117" t="s">
        <v>15</v>
      </c>
      <c r="C58" s="117" t="s">
        <v>215</v>
      </c>
      <c r="D58" s="118" t="s">
        <v>93</v>
      </c>
      <c r="E58" s="117">
        <v>25</v>
      </c>
      <c r="F58" s="117">
        <v>126</v>
      </c>
      <c r="G58" s="117" t="s">
        <v>24</v>
      </c>
      <c r="H58" s="120"/>
      <c r="I58" s="121"/>
      <c r="J58" s="117">
        <v>2500</v>
      </c>
      <c r="K58" s="122">
        <v>390</v>
      </c>
      <c r="L58" s="117" t="s">
        <v>21</v>
      </c>
      <c r="M58" s="146">
        <v>195</v>
      </c>
    </row>
    <row r="59" spans="1:13">
      <c r="A59" s="117">
        <v>54</v>
      </c>
      <c r="B59" s="117" t="s">
        <v>15</v>
      </c>
      <c r="C59" s="117" t="s">
        <v>215</v>
      </c>
      <c r="D59" s="118" t="s">
        <v>76</v>
      </c>
      <c r="E59" s="117">
        <v>25</v>
      </c>
      <c r="F59" s="117">
        <v>127</v>
      </c>
      <c r="G59" s="117" t="s">
        <v>24</v>
      </c>
      <c r="H59" s="120"/>
      <c r="I59" s="121"/>
      <c r="J59" s="117">
        <v>5000</v>
      </c>
      <c r="K59" s="122">
        <v>781</v>
      </c>
      <c r="L59" s="117" t="s">
        <v>21</v>
      </c>
      <c r="M59" s="146">
        <v>390.5</v>
      </c>
    </row>
    <row r="60" spans="1:13">
      <c r="A60" s="117">
        <v>55</v>
      </c>
      <c r="B60" s="117" t="s">
        <v>15</v>
      </c>
      <c r="C60" s="117" t="s">
        <v>215</v>
      </c>
      <c r="D60" s="118" t="s">
        <v>61</v>
      </c>
      <c r="E60" s="117">
        <v>25</v>
      </c>
      <c r="F60" s="117">
        <v>128</v>
      </c>
      <c r="G60" s="117" t="s">
        <v>24</v>
      </c>
      <c r="H60" s="120"/>
      <c r="I60" s="121"/>
      <c r="J60" s="117">
        <v>5000</v>
      </c>
      <c r="K60" s="122">
        <v>791</v>
      </c>
      <c r="L60" s="117" t="s">
        <v>21</v>
      </c>
      <c r="M60" s="146">
        <v>395.5</v>
      </c>
    </row>
    <row r="61" spans="1:13">
      <c r="A61" s="117">
        <v>56</v>
      </c>
      <c r="B61" s="117" t="s">
        <v>15</v>
      </c>
      <c r="C61" s="117" t="s">
        <v>215</v>
      </c>
      <c r="D61" s="118" t="s">
        <v>94</v>
      </c>
      <c r="E61" s="117">
        <v>25</v>
      </c>
      <c r="F61" s="117">
        <v>129</v>
      </c>
      <c r="G61" s="117" t="s">
        <v>24</v>
      </c>
      <c r="H61" s="120"/>
      <c r="I61" s="121"/>
      <c r="J61" s="117">
        <v>2500</v>
      </c>
      <c r="K61" s="122">
        <v>400</v>
      </c>
      <c r="L61" s="117" t="s">
        <v>21</v>
      </c>
      <c r="M61" s="146">
        <v>200</v>
      </c>
    </row>
    <row r="62" spans="1:13">
      <c r="A62" s="117">
        <v>57</v>
      </c>
      <c r="B62" s="117" t="s">
        <v>15</v>
      </c>
      <c r="C62" s="117" t="s">
        <v>215</v>
      </c>
      <c r="D62" s="118" t="s">
        <v>95</v>
      </c>
      <c r="E62" s="117">
        <v>25</v>
      </c>
      <c r="F62" s="117">
        <v>130</v>
      </c>
      <c r="G62" s="117" t="s">
        <v>24</v>
      </c>
      <c r="H62" s="120"/>
      <c r="I62" s="121"/>
      <c r="J62" s="117">
        <v>5000</v>
      </c>
      <c r="K62" s="122">
        <v>743</v>
      </c>
      <c r="L62" s="117" t="s">
        <v>21</v>
      </c>
      <c r="M62" s="146">
        <v>371.5</v>
      </c>
    </row>
    <row r="63" spans="1:13">
      <c r="A63" s="117">
        <v>58</v>
      </c>
      <c r="B63" s="117" t="s">
        <v>15</v>
      </c>
      <c r="C63" s="117" t="s">
        <v>215</v>
      </c>
      <c r="D63" s="118" t="s">
        <v>96</v>
      </c>
      <c r="E63" s="117">
        <v>25</v>
      </c>
      <c r="F63" s="117">
        <v>131</v>
      </c>
      <c r="G63" s="117" t="s">
        <v>24</v>
      </c>
      <c r="H63" s="120"/>
      <c r="I63" s="121"/>
      <c r="J63" s="117">
        <v>5000</v>
      </c>
      <c r="K63" s="122">
        <v>441</v>
      </c>
      <c r="L63" s="117" t="s">
        <v>21</v>
      </c>
      <c r="M63" s="146">
        <v>220.5</v>
      </c>
    </row>
    <row r="64" spans="1:13">
      <c r="A64" s="117">
        <v>59</v>
      </c>
      <c r="B64" s="117" t="s">
        <v>15</v>
      </c>
      <c r="C64" s="117" t="s">
        <v>215</v>
      </c>
      <c r="D64" s="118" t="s">
        <v>97</v>
      </c>
      <c r="E64" s="117">
        <v>25</v>
      </c>
      <c r="F64" s="117">
        <v>132</v>
      </c>
      <c r="G64" s="117" t="s">
        <v>24</v>
      </c>
      <c r="H64" s="120"/>
      <c r="I64" s="121"/>
      <c r="J64" s="117">
        <v>7500</v>
      </c>
      <c r="K64" s="122">
        <v>150</v>
      </c>
      <c r="L64" s="117" t="s">
        <v>21</v>
      </c>
      <c r="M64" s="146">
        <v>75</v>
      </c>
    </row>
    <row r="65" spans="1:13">
      <c r="A65" s="117">
        <v>60</v>
      </c>
      <c r="B65" s="117" t="s">
        <v>15</v>
      </c>
      <c r="C65" s="117" t="s">
        <v>215</v>
      </c>
      <c r="D65" s="118" t="s">
        <v>98</v>
      </c>
      <c r="E65" s="117">
        <v>25</v>
      </c>
      <c r="F65" s="117">
        <v>133</v>
      </c>
      <c r="G65" s="117" t="s">
        <v>24</v>
      </c>
      <c r="H65" s="120" t="s">
        <v>99</v>
      </c>
      <c r="I65" s="121">
        <v>33289</v>
      </c>
      <c r="J65" s="117">
        <v>2500</v>
      </c>
      <c r="K65" s="122">
        <v>10</v>
      </c>
      <c r="L65" s="117" t="s">
        <v>21</v>
      </c>
      <c r="M65" s="146">
        <v>5</v>
      </c>
    </row>
    <row r="66" spans="1:13">
      <c r="A66" s="117">
        <v>61</v>
      </c>
      <c r="B66" s="117" t="s">
        <v>15</v>
      </c>
      <c r="C66" s="117" t="s">
        <v>215</v>
      </c>
      <c r="D66" s="118" t="s">
        <v>100</v>
      </c>
      <c r="E66" s="117">
        <v>25</v>
      </c>
      <c r="F66" s="117">
        <v>87</v>
      </c>
      <c r="G66" s="117" t="s">
        <v>24</v>
      </c>
      <c r="H66" s="120"/>
      <c r="I66" s="121"/>
      <c r="J66" s="117">
        <v>5000</v>
      </c>
      <c r="K66" s="122">
        <v>33</v>
      </c>
      <c r="L66" s="117" t="s">
        <v>21</v>
      </c>
      <c r="M66" s="146">
        <v>16.5</v>
      </c>
    </row>
    <row r="67" spans="1:13">
      <c r="A67" s="117">
        <v>62</v>
      </c>
      <c r="B67" s="117" t="s">
        <v>15</v>
      </c>
      <c r="C67" s="117" t="s">
        <v>215</v>
      </c>
      <c r="D67" s="118" t="s">
        <v>101</v>
      </c>
      <c r="E67" s="117">
        <v>25</v>
      </c>
      <c r="F67" s="117">
        <v>88</v>
      </c>
      <c r="G67" s="117" t="s">
        <v>24</v>
      </c>
      <c r="H67" s="120"/>
      <c r="I67" s="121"/>
      <c r="J67" s="117">
        <v>5000</v>
      </c>
      <c r="K67" s="122">
        <v>416</v>
      </c>
      <c r="L67" s="117" t="s">
        <v>21</v>
      </c>
      <c r="M67" s="146">
        <v>208</v>
      </c>
    </row>
    <row r="68" spans="1:13">
      <c r="A68" s="117">
        <v>63</v>
      </c>
      <c r="B68" s="117" t="s">
        <v>15</v>
      </c>
      <c r="C68" s="117" t="s">
        <v>215</v>
      </c>
      <c r="D68" s="118" t="s">
        <v>102</v>
      </c>
      <c r="E68" s="117">
        <v>25</v>
      </c>
      <c r="F68" s="117">
        <v>89</v>
      </c>
      <c r="G68" s="117" t="s">
        <v>24</v>
      </c>
      <c r="H68" s="120"/>
      <c r="I68" s="121"/>
      <c r="J68" s="117">
        <v>5000</v>
      </c>
      <c r="K68" s="122">
        <v>1681</v>
      </c>
      <c r="L68" s="117" t="s">
        <v>21</v>
      </c>
      <c r="M68" s="145">
        <v>2185.3000000000002</v>
      </c>
    </row>
    <row r="69" spans="1:13">
      <c r="A69" s="117">
        <v>64</v>
      </c>
      <c r="B69" s="117" t="s">
        <v>15</v>
      </c>
      <c r="C69" s="117" t="s">
        <v>215</v>
      </c>
      <c r="D69" s="118" t="s">
        <v>103</v>
      </c>
      <c r="E69" s="117">
        <v>25</v>
      </c>
      <c r="F69" s="117">
        <v>90</v>
      </c>
      <c r="G69" s="117" t="s">
        <v>24</v>
      </c>
      <c r="H69" s="120"/>
      <c r="I69" s="121"/>
      <c r="J69" s="117">
        <v>2500</v>
      </c>
      <c r="K69" s="122">
        <v>9</v>
      </c>
      <c r="L69" s="117" t="s">
        <v>21</v>
      </c>
      <c r="M69" s="146">
        <v>4.5</v>
      </c>
    </row>
    <row r="70" spans="1:13">
      <c r="A70" s="117">
        <v>65</v>
      </c>
      <c r="B70" s="117" t="s">
        <v>15</v>
      </c>
      <c r="C70" s="117" t="s">
        <v>215</v>
      </c>
      <c r="D70" s="118" t="s">
        <v>103</v>
      </c>
      <c r="E70" s="117">
        <v>25</v>
      </c>
      <c r="F70" s="117">
        <v>90</v>
      </c>
      <c r="G70" s="117" t="s">
        <v>24</v>
      </c>
      <c r="H70" s="120"/>
      <c r="I70" s="121"/>
      <c r="J70" s="117">
        <v>2500</v>
      </c>
      <c r="K70" s="122">
        <v>1009</v>
      </c>
      <c r="L70" s="117" t="s">
        <v>21</v>
      </c>
      <c r="M70" s="145">
        <v>1311.7</v>
      </c>
    </row>
    <row r="71" spans="1:13">
      <c r="A71" s="117">
        <v>66</v>
      </c>
      <c r="B71" s="117" t="s">
        <v>15</v>
      </c>
      <c r="C71" s="117" t="s">
        <v>215</v>
      </c>
      <c r="D71" s="118" t="s">
        <v>104</v>
      </c>
      <c r="E71" s="117">
        <v>25</v>
      </c>
      <c r="F71" s="117">
        <v>91</v>
      </c>
      <c r="G71" s="117" t="s">
        <v>24</v>
      </c>
      <c r="H71" s="120"/>
      <c r="I71" s="121"/>
      <c r="J71" s="117">
        <v>5000</v>
      </c>
      <c r="K71" s="122">
        <v>2244</v>
      </c>
      <c r="L71" s="117" t="s">
        <v>21</v>
      </c>
      <c r="M71" s="145">
        <v>2917.2</v>
      </c>
    </row>
    <row r="72" spans="1:13">
      <c r="A72" s="117">
        <v>67</v>
      </c>
      <c r="B72" s="117" t="s">
        <v>15</v>
      </c>
      <c r="C72" s="117" t="s">
        <v>215</v>
      </c>
      <c r="D72" s="118" t="s">
        <v>105</v>
      </c>
      <c r="E72" s="117">
        <v>25</v>
      </c>
      <c r="F72" s="117">
        <v>92</v>
      </c>
      <c r="G72" s="117" t="s">
        <v>24</v>
      </c>
      <c r="H72" s="120" t="s">
        <v>106</v>
      </c>
      <c r="I72" s="121">
        <v>33012</v>
      </c>
      <c r="J72" s="117">
        <v>3800</v>
      </c>
      <c r="K72" s="122">
        <v>1286</v>
      </c>
      <c r="L72" s="117" t="s">
        <v>21</v>
      </c>
      <c r="M72" s="145">
        <v>1671.8</v>
      </c>
    </row>
    <row r="73" spans="1:13">
      <c r="A73" s="117">
        <v>68</v>
      </c>
      <c r="B73" s="117" t="s">
        <v>15</v>
      </c>
      <c r="C73" s="117" t="s">
        <v>215</v>
      </c>
      <c r="D73" s="118" t="s">
        <v>107</v>
      </c>
      <c r="E73" s="117">
        <v>25</v>
      </c>
      <c r="F73" s="117">
        <v>93</v>
      </c>
      <c r="G73" s="117" t="s">
        <v>24</v>
      </c>
      <c r="H73" s="120"/>
      <c r="I73" s="121"/>
      <c r="J73" s="117">
        <v>2016</v>
      </c>
      <c r="K73" s="122">
        <v>368</v>
      </c>
      <c r="L73" s="117" t="s">
        <v>21</v>
      </c>
      <c r="M73" s="146">
        <v>184</v>
      </c>
    </row>
    <row r="74" spans="1:13">
      <c r="A74" s="117">
        <v>69</v>
      </c>
      <c r="B74" s="117" t="s">
        <v>15</v>
      </c>
      <c r="C74" s="117" t="s">
        <v>215</v>
      </c>
      <c r="D74" s="118" t="s">
        <v>108</v>
      </c>
      <c r="E74" s="117">
        <v>25</v>
      </c>
      <c r="F74" s="117">
        <v>94</v>
      </c>
      <c r="G74" s="117" t="s">
        <v>24</v>
      </c>
      <c r="H74" s="120"/>
      <c r="I74" s="121"/>
      <c r="J74" s="117">
        <v>2500</v>
      </c>
      <c r="K74" s="122">
        <v>54</v>
      </c>
      <c r="L74" s="117" t="s">
        <v>21</v>
      </c>
      <c r="M74" s="146">
        <v>27</v>
      </c>
    </row>
    <row r="75" spans="1:13">
      <c r="A75" s="117">
        <v>70</v>
      </c>
      <c r="B75" s="117" t="s">
        <v>15</v>
      </c>
      <c r="C75" s="117" t="s">
        <v>215</v>
      </c>
      <c r="D75" s="118" t="s">
        <v>109</v>
      </c>
      <c r="E75" s="117">
        <v>25</v>
      </c>
      <c r="F75" s="117">
        <v>57</v>
      </c>
      <c r="G75" s="117" t="s">
        <v>24</v>
      </c>
      <c r="H75" s="120"/>
      <c r="I75" s="121"/>
      <c r="J75" s="117">
        <v>1500</v>
      </c>
      <c r="K75" s="122">
        <v>165</v>
      </c>
      <c r="L75" s="117" t="s">
        <v>21</v>
      </c>
      <c r="M75" s="146">
        <v>82.5</v>
      </c>
    </row>
    <row r="76" spans="1:13">
      <c r="A76" s="117">
        <v>71</v>
      </c>
      <c r="B76" s="117" t="s">
        <v>15</v>
      </c>
      <c r="C76" s="117" t="s">
        <v>215</v>
      </c>
      <c r="D76" s="118" t="s">
        <v>110</v>
      </c>
      <c r="E76" s="117">
        <v>25</v>
      </c>
      <c r="F76" s="117">
        <v>56</v>
      </c>
      <c r="G76" s="117" t="s">
        <v>24</v>
      </c>
      <c r="H76" s="120"/>
      <c r="I76" s="121"/>
      <c r="J76" s="117">
        <v>1500</v>
      </c>
      <c r="K76" s="122">
        <v>162</v>
      </c>
      <c r="L76" s="117" t="s">
        <v>21</v>
      </c>
      <c r="M76" s="146">
        <v>81</v>
      </c>
    </row>
    <row r="77" spans="1:13">
      <c r="A77" s="117">
        <v>72</v>
      </c>
      <c r="B77" s="117" t="s">
        <v>15</v>
      </c>
      <c r="C77" s="117" t="s">
        <v>215</v>
      </c>
      <c r="D77" s="118" t="s">
        <v>111</v>
      </c>
      <c r="E77" s="117">
        <v>25</v>
      </c>
      <c r="F77" s="117">
        <v>55</v>
      </c>
      <c r="G77" s="117" t="s">
        <v>24</v>
      </c>
      <c r="H77" s="120"/>
      <c r="I77" s="121"/>
      <c r="J77" s="117">
        <v>1000</v>
      </c>
      <c r="K77" s="122">
        <v>108</v>
      </c>
      <c r="L77" s="117" t="s">
        <v>21</v>
      </c>
      <c r="M77" s="146">
        <v>54</v>
      </c>
    </row>
    <row r="78" spans="1:13">
      <c r="A78" s="117">
        <v>73</v>
      </c>
      <c r="B78" s="117" t="s">
        <v>15</v>
      </c>
      <c r="C78" s="117" t="s">
        <v>215</v>
      </c>
      <c r="D78" s="118" t="s">
        <v>112</v>
      </c>
      <c r="E78" s="117">
        <v>25</v>
      </c>
      <c r="F78" s="117">
        <v>54</v>
      </c>
      <c r="G78" s="117" t="s">
        <v>24</v>
      </c>
      <c r="H78" s="120" t="s">
        <v>113</v>
      </c>
      <c r="I78" s="121">
        <v>33288</v>
      </c>
      <c r="J78" s="117" t="s">
        <v>114</v>
      </c>
      <c r="K78" s="122">
        <v>165</v>
      </c>
      <c r="L78" s="117" t="s">
        <v>21</v>
      </c>
      <c r="M78" s="146">
        <v>82.5</v>
      </c>
    </row>
    <row r="79" spans="1:13">
      <c r="A79" s="117">
        <v>74</v>
      </c>
      <c r="B79" s="117" t="s">
        <v>15</v>
      </c>
      <c r="C79" s="117" t="s">
        <v>215</v>
      </c>
      <c r="D79" s="118" t="s">
        <v>77</v>
      </c>
      <c r="E79" s="117">
        <v>25</v>
      </c>
      <c r="F79" s="117">
        <v>53</v>
      </c>
      <c r="G79" s="117" t="s">
        <v>24</v>
      </c>
      <c r="H79" s="121">
        <v>33276</v>
      </c>
      <c r="I79" s="121">
        <v>33276</v>
      </c>
      <c r="J79" s="117">
        <v>1500</v>
      </c>
      <c r="K79" s="122">
        <v>163</v>
      </c>
      <c r="L79" s="117" t="s">
        <v>21</v>
      </c>
      <c r="M79" s="146">
        <v>81.5</v>
      </c>
    </row>
    <row r="80" spans="1:13">
      <c r="A80" s="117">
        <v>75</v>
      </c>
      <c r="B80" s="117" t="s">
        <v>15</v>
      </c>
      <c r="C80" s="117" t="s">
        <v>215</v>
      </c>
      <c r="D80" s="118" t="s">
        <v>115</v>
      </c>
      <c r="E80" s="117">
        <v>25</v>
      </c>
      <c r="F80" s="117">
        <v>52</v>
      </c>
      <c r="G80" s="117" t="s">
        <v>24</v>
      </c>
      <c r="H80" s="121">
        <v>33280</v>
      </c>
      <c r="I80" s="121">
        <v>33280</v>
      </c>
      <c r="J80" s="117">
        <v>1500</v>
      </c>
      <c r="K80" s="122">
        <v>159</v>
      </c>
      <c r="L80" s="117" t="s">
        <v>21</v>
      </c>
      <c r="M80" s="146">
        <v>79.5</v>
      </c>
    </row>
    <row r="81" spans="1:13">
      <c r="A81" s="117">
        <v>76</v>
      </c>
      <c r="B81" s="117" t="s">
        <v>15</v>
      </c>
      <c r="C81" s="117" t="s">
        <v>215</v>
      </c>
      <c r="D81" s="118" t="s">
        <v>115</v>
      </c>
      <c r="E81" s="117">
        <v>25</v>
      </c>
      <c r="F81" s="117">
        <v>51</v>
      </c>
      <c r="G81" s="117" t="s">
        <v>24</v>
      </c>
      <c r="H81" s="121">
        <v>32525</v>
      </c>
      <c r="I81" s="121">
        <v>32525</v>
      </c>
      <c r="J81" s="117">
        <v>1501</v>
      </c>
      <c r="K81" s="122">
        <v>155</v>
      </c>
      <c r="L81" s="117" t="s">
        <v>21</v>
      </c>
      <c r="M81" s="146">
        <v>77.5</v>
      </c>
    </row>
    <row r="82" spans="1:13">
      <c r="A82" s="117">
        <v>77</v>
      </c>
      <c r="B82" s="117" t="s">
        <v>15</v>
      </c>
      <c r="C82" s="117" t="s">
        <v>215</v>
      </c>
      <c r="D82" s="118" t="s">
        <v>112</v>
      </c>
      <c r="E82" s="117">
        <v>25</v>
      </c>
      <c r="F82" s="117">
        <v>50</v>
      </c>
      <c r="G82" s="117" t="s">
        <v>24</v>
      </c>
      <c r="H82" s="120" t="s">
        <v>116</v>
      </c>
      <c r="I82" s="121">
        <v>32459</v>
      </c>
      <c r="J82" s="117" t="s">
        <v>117</v>
      </c>
      <c r="K82" s="122">
        <v>151</v>
      </c>
      <c r="L82" s="117" t="s">
        <v>21</v>
      </c>
      <c r="M82" s="146">
        <v>75.5</v>
      </c>
    </row>
    <row r="83" spans="1:13">
      <c r="A83" s="117">
        <v>78</v>
      </c>
      <c r="B83" s="117" t="s">
        <v>15</v>
      </c>
      <c r="C83" s="117" t="s">
        <v>215</v>
      </c>
      <c r="D83" s="118" t="s">
        <v>118</v>
      </c>
      <c r="E83" s="117">
        <v>25</v>
      </c>
      <c r="F83" s="117">
        <v>49</v>
      </c>
      <c r="G83" s="117" t="s">
        <v>24</v>
      </c>
      <c r="H83" s="120"/>
      <c r="I83" s="121"/>
      <c r="J83" s="117">
        <v>2500</v>
      </c>
      <c r="K83" s="122">
        <v>241</v>
      </c>
      <c r="L83" s="117" t="s">
        <v>21</v>
      </c>
      <c r="M83" s="146">
        <v>120.5</v>
      </c>
    </row>
    <row r="84" spans="1:13">
      <c r="A84" s="117">
        <v>79</v>
      </c>
      <c r="B84" s="117" t="s">
        <v>15</v>
      </c>
      <c r="C84" s="117" t="s">
        <v>215</v>
      </c>
      <c r="D84" s="118" t="s">
        <v>119</v>
      </c>
      <c r="E84" s="117">
        <v>25</v>
      </c>
      <c r="F84" s="117">
        <v>48</v>
      </c>
      <c r="G84" s="117" t="s">
        <v>24</v>
      </c>
      <c r="H84" s="120"/>
      <c r="I84" s="121"/>
      <c r="J84" s="117">
        <v>1500</v>
      </c>
      <c r="K84" s="122">
        <v>145</v>
      </c>
      <c r="L84" s="117" t="s">
        <v>21</v>
      </c>
      <c r="M84" s="146">
        <v>72.5</v>
      </c>
    </row>
    <row r="85" spans="1:13">
      <c r="A85" s="117">
        <v>80</v>
      </c>
      <c r="B85" s="117" t="s">
        <v>15</v>
      </c>
      <c r="C85" s="117" t="s">
        <v>215</v>
      </c>
      <c r="D85" s="118" t="s">
        <v>120</v>
      </c>
      <c r="E85" s="117">
        <v>25</v>
      </c>
      <c r="F85" s="117">
        <v>47</v>
      </c>
      <c r="G85" s="117" t="s">
        <v>24</v>
      </c>
      <c r="H85" s="120"/>
      <c r="I85" s="121"/>
      <c r="J85" s="117">
        <v>1500</v>
      </c>
      <c r="K85" s="122">
        <v>145</v>
      </c>
      <c r="L85" s="117" t="s">
        <v>21</v>
      </c>
      <c r="M85" s="146">
        <v>72.5</v>
      </c>
    </row>
    <row r="86" spans="1:13">
      <c r="A86" s="117">
        <v>81</v>
      </c>
      <c r="B86" s="117" t="s">
        <v>15</v>
      </c>
      <c r="C86" s="117" t="s">
        <v>215</v>
      </c>
      <c r="D86" s="118" t="s">
        <v>121</v>
      </c>
      <c r="E86" s="117">
        <v>25</v>
      </c>
      <c r="F86" s="117">
        <v>46</v>
      </c>
      <c r="G86" s="117" t="s">
        <v>24</v>
      </c>
      <c r="H86" s="120"/>
      <c r="I86" s="121"/>
      <c r="J86" s="117">
        <v>1500</v>
      </c>
      <c r="K86" s="122">
        <v>145</v>
      </c>
      <c r="L86" s="117" t="s">
        <v>21</v>
      </c>
      <c r="M86" s="146">
        <v>72.5</v>
      </c>
    </row>
    <row r="87" spans="1:13">
      <c r="A87" s="117">
        <v>82</v>
      </c>
      <c r="B87" s="117" t="s">
        <v>15</v>
      </c>
      <c r="C87" s="117" t="s">
        <v>215</v>
      </c>
      <c r="D87" s="118" t="s">
        <v>122</v>
      </c>
      <c r="E87" s="117">
        <v>25</v>
      </c>
      <c r="F87" s="117">
        <v>45</v>
      </c>
      <c r="G87" s="117" t="s">
        <v>24</v>
      </c>
      <c r="H87" s="120"/>
      <c r="I87" s="121"/>
      <c r="J87" s="117">
        <v>1500</v>
      </c>
      <c r="K87" s="122">
        <v>145</v>
      </c>
      <c r="L87" s="117" t="s">
        <v>21</v>
      </c>
      <c r="M87" s="146">
        <v>72.5</v>
      </c>
    </row>
    <row r="88" spans="1:13">
      <c r="A88" s="117">
        <v>83</v>
      </c>
      <c r="B88" s="117" t="s">
        <v>15</v>
      </c>
      <c r="C88" s="117" t="s">
        <v>215</v>
      </c>
      <c r="D88" s="118" t="s">
        <v>96</v>
      </c>
      <c r="E88" s="117">
        <v>25</v>
      </c>
      <c r="F88" s="117">
        <v>44</v>
      </c>
      <c r="G88" s="117" t="s">
        <v>24</v>
      </c>
      <c r="H88" s="120"/>
      <c r="I88" s="121"/>
      <c r="J88" s="117">
        <v>1500</v>
      </c>
      <c r="K88" s="122">
        <v>145</v>
      </c>
      <c r="L88" s="117" t="s">
        <v>21</v>
      </c>
      <c r="M88" s="146">
        <v>72.5</v>
      </c>
    </row>
    <row r="89" spans="1:13">
      <c r="A89" s="117">
        <v>84</v>
      </c>
      <c r="B89" s="117" t="s">
        <v>15</v>
      </c>
      <c r="C89" s="117" t="s">
        <v>215</v>
      </c>
      <c r="D89" s="118" t="s">
        <v>123</v>
      </c>
      <c r="E89" s="117">
        <v>25</v>
      </c>
      <c r="F89" s="117">
        <v>43</v>
      </c>
      <c r="G89" s="117" t="s">
        <v>24</v>
      </c>
      <c r="H89" s="120"/>
      <c r="I89" s="121"/>
      <c r="J89" s="117">
        <v>1500</v>
      </c>
      <c r="K89" s="122">
        <v>145</v>
      </c>
      <c r="L89" s="117" t="s">
        <v>21</v>
      </c>
      <c r="M89" s="146">
        <v>72.5</v>
      </c>
    </row>
    <row r="90" spans="1:13">
      <c r="A90" s="117">
        <v>85</v>
      </c>
      <c r="B90" s="117" t="s">
        <v>15</v>
      </c>
      <c r="C90" s="117" t="s">
        <v>215</v>
      </c>
      <c r="D90" s="118" t="s">
        <v>124</v>
      </c>
      <c r="E90" s="117">
        <v>25</v>
      </c>
      <c r="F90" s="117">
        <v>42</v>
      </c>
      <c r="G90" s="117" t="s">
        <v>24</v>
      </c>
      <c r="H90" s="120"/>
      <c r="I90" s="121"/>
      <c r="J90" s="117">
        <v>1500</v>
      </c>
      <c r="K90" s="122">
        <v>145</v>
      </c>
      <c r="L90" s="117" t="s">
        <v>21</v>
      </c>
      <c r="M90" s="146">
        <v>72.5</v>
      </c>
    </row>
    <row r="91" spans="1:13">
      <c r="A91" s="117">
        <v>86</v>
      </c>
      <c r="B91" s="117" t="s">
        <v>15</v>
      </c>
      <c r="C91" s="117" t="s">
        <v>215</v>
      </c>
      <c r="D91" s="118" t="s">
        <v>125</v>
      </c>
      <c r="E91" s="117">
        <v>25</v>
      </c>
      <c r="F91" s="117">
        <v>41</v>
      </c>
      <c r="G91" s="117" t="s">
        <v>24</v>
      </c>
      <c r="H91" s="120"/>
      <c r="I91" s="121"/>
      <c r="J91" s="117">
        <v>1500</v>
      </c>
      <c r="K91" s="122">
        <v>144</v>
      </c>
      <c r="L91" s="117" t="s">
        <v>21</v>
      </c>
      <c r="M91" s="146">
        <v>72</v>
      </c>
    </row>
    <row r="92" spans="1:13">
      <c r="A92" s="117">
        <v>87</v>
      </c>
      <c r="B92" s="117" t="s">
        <v>15</v>
      </c>
      <c r="C92" s="117" t="s">
        <v>215</v>
      </c>
      <c r="D92" s="118" t="s">
        <v>126</v>
      </c>
      <c r="E92" s="117">
        <v>25</v>
      </c>
      <c r="F92" s="117">
        <v>40</v>
      </c>
      <c r="G92" s="117" t="s">
        <v>24</v>
      </c>
      <c r="H92" s="120"/>
      <c r="I92" s="121"/>
      <c r="J92" s="117">
        <v>1500</v>
      </c>
      <c r="K92" s="122">
        <v>144</v>
      </c>
      <c r="L92" s="117" t="s">
        <v>21</v>
      </c>
      <c r="M92" s="146">
        <v>72</v>
      </c>
    </row>
    <row r="93" spans="1:13">
      <c r="A93" s="117">
        <v>88</v>
      </c>
      <c r="B93" s="117" t="s">
        <v>15</v>
      </c>
      <c r="C93" s="117" t="s">
        <v>215</v>
      </c>
      <c r="D93" s="118" t="s">
        <v>112</v>
      </c>
      <c r="E93" s="117">
        <v>25</v>
      </c>
      <c r="F93" s="117">
        <v>39</v>
      </c>
      <c r="G93" s="117" t="s">
        <v>24</v>
      </c>
      <c r="H93" s="120" t="s">
        <v>127</v>
      </c>
      <c r="I93" s="121">
        <v>33315</v>
      </c>
      <c r="J93" s="117" t="s">
        <v>117</v>
      </c>
      <c r="K93" s="122">
        <v>150</v>
      </c>
      <c r="L93" s="117" t="s">
        <v>21</v>
      </c>
      <c r="M93" s="146">
        <v>75</v>
      </c>
    </row>
    <row r="94" spans="1:13">
      <c r="A94" s="117">
        <v>89</v>
      </c>
      <c r="B94" s="117" t="s">
        <v>15</v>
      </c>
      <c r="C94" s="117" t="s">
        <v>215</v>
      </c>
      <c r="D94" s="118" t="s">
        <v>128</v>
      </c>
      <c r="E94" s="117">
        <v>25</v>
      </c>
      <c r="F94" s="117">
        <v>38</v>
      </c>
      <c r="G94" s="117" t="s">
        <v>24</v>
      </c>
      <c r="H94" s="120"/>
      <c r="I94" s="121"/>
      <c r="J94" s="117">
        <v>5200</v>
      </c>
      <c r="K94" s="122">
        <v>621</v>
      </c>
      <c r="L94" s="117" t="s">
        <v>21</v>
      </c>
      <c r="M94" s="146">
        <v>310.5</v>
      </c>
    </row>
    <row r="95" spans="1:13">
      <c r="A95" s="117">
        <v>90</v>
      </c>
      <c r="B95" s="117" t="s">
        <v>15</v>
      </c>
      <c r="C95" s="117" t="s">
        <v>215</v>
      </c>
      <c r="D95" s="118" t="s">
        <v>129</v>
      </c>
      <c r="E95" s="117">
        <v>25</v>
      </c>
      <c r="F95" s="117">
        <v>37</v>
      </c>
      <c r="G95" s="117" t="s">
        <v>24</v>
      </c>
      <c r="H95" s="120" t="s">
        <v>130</v>
      </c>
      <c r="I95" s="121">
        <v>33296</v>
      </c>
      <c r="J95" s="117">
        <v>5500</v>
      </c>
      <c r="K95" s="122">
        <v>805</v>
      </c>
      <c r="L95" s="117" t="s">
        <v>21</v>
      </c>
      <c r="M95" s="146">
        <v>402.5</v>
      </c>
    </row>
    <row r="96" spans="1:13">
      <c r="A96" s="117">
        <v>91</v>
      </c>
      <c r="B96" s="117" t="s">
        <v>15</v>
      </c>
      <c r="C96" s="117" t="s">
        <v>215</v>
      </c>
      <c r="D96" s="118" t="s">
        <v>131</v>
      </c>
      <c r="E96" s="117">
        <v>25</v>
      </c>
      <c r="F96" s="117" t="s">
        <v>132</v>
      </c>
      <c r="G96" s="117" t="s">
        <v>24</v>
      </c>
      <c r="H96" s="120"/>
      <c r="I96" s="121"/>
      <c r="J96" s="117">
        <v>2500</v>
      </c>
      <c r="K96" s="122">
        <v>256</v>
      </c>
      <c r="L96" s="117" t="s">
        <v>21</v>
      </c>
      <c r="M96" s="146">
        <v>128</v>
      </c>
    </row>
    <row r="97" spans="1:13">
      <c r="A97" s="117">
        <v>92</v>
      </c>
      <c r="B97" s="117" t="s">
        <v>15</v>
      </c>
      <c r="C97" s="117" t="s">
        <v>215</v>
      </c>
      <c r="D97" s="118" t="s">
        <v>133</v>
      </c>
      <c r="E97" s="117">
        <v>25</v>
      </c>
      <c r="F97" s="117">
        <v>36</v>
      </c>
      <c r="G97" s="117" t="s">
        <v>24</v>
      </c>
      <c r="H97" s="120"/>
      <c r="I97" s="121"/>
      <c r="J97" s="117">
        <v>5000</v>
      </c>
      <c r="K97" s="122">
        <v>449</v>
      </c>
      <c r="L97" s="117" t="s">
        <v>21</v>
      </c>
      <c r="M97" s="146">
        <v>224.5</v>
      </c>
    </row>
    <row r="98" spans="1:13">
      <c r="A98" s="117">
        <v>93</v>
      </c>
      <c r="B98" s="117" t="s">
        <v>15</v>
      </c>
      <c r="C98" s="117" t="s">
        <v>215</v>
      </c>
      <c r="D98" s="118" t="s">
        <v>134</v>
      </c>
      <c r="E98" s="117">
        <v>25</v>
      </c>
      <c r="F98" s="117">
        <v>36</v>
      </c>
      <c r="G98" s="117" t="s">
        <v>24</v>
      </c>
      <c r="H98" s="120"/>
      <c r="I98" s="121"/>
      <c r="J98" s="117">
        <v>2500</v>
      </c>
      <c r="K98" s="122">
        <v>221</v>
      </c>
      <c r="L98" s="117" t="s">
        <v>21</v>
      </c>
      <c r="M98" s="146">
        <v>110.5</v>
      </c>
    </row>
    <row r="99" spans="1:13">
      <c r="A99" s="117">
        <v>94</v>
      </c>
      <c r="B99" s="117" t="s">
        <v>15</v>
      </c>
      <c r="C99" s="117" t="s">
        <v>215</v>
      </c>
      <c r="D99" s="118" t="s">
        <v>135</v>
      </c>
      <c r="E99" s="117">
        <v>25</v>
      </c>
      <c r="F99" s="117" t="s">
        <v>136</v>
      </c>
      <c r="G99" s="117" t="s">
        <v>24</v>
      </c>
      <c r="H99" s="120"/>
      <c r="I99" s="121"/>
      <c r="J99" s="117">
        <v>2500</v>
      </c>
      <c r="K99" s="122">
        <v>258</v>
      </c>
      <c r="L99" s="117" t="s">
        <v>21</v>
      </c>
      <c r="M99" s="146">
        <v>129</v>
      </c>
    </row>
    <row r="100" spans="1:13">
      <c r="A100" s="117">
        <v>95</v>
      </c>
      <c r="B100" s="117" t="s">
        <v>15</v>
      </c>
      <c r="C100" s="117" t="s">
        <v>215</v>
      </c>
      <c r="D100" s="118" t="s">
        <v>137</v>
      </c>
      <c r="E100" s="117">
        <v>25</v>
      </c>
      <c r="F100" s="117">
        <v>35</v>
      </c>
      <c r="G100" s="117" t="s">
        <v>24</v>
      </c>
      <c r="H100" s="120"/>
      <c r="I100" s="121"/>
      <c r="J100" s="117">
        <v>2500</v>
      </c>
      <c r="K100" s="122">
        <v>256</v>
      </c>
      <c r="L100" s="117" t="s">
        <v>21</v>
      </c>
      <c r="M100" s="146">
        <v>128</v>
      </c>
    </row>
    <row r="101" spans="1:13">
      <c r="A101" s="117">
        <v>96</v>
      </c>
      <c r="B101" s="117" t="s">
        <v>15</v>
      </c>
      <c r="C101" s="117" t="s">
        <v>215</v>
      </c>
      <c r="D101" s="118" t="s">
        <v>138</v>
      </c>
      <c r="E101" s="117">
        <v>25</v>
      </c>
      <c r="F101" s="117">
        <v>34</v>
      </c>
      <c r="G101" s="117" t="s">
        <v>24</v>
      </c>
      <c r="H101" s="120" t="s">
        <v>139</v>
      </c>
      <c r="I101" s="121">
        <v>31263</v>
      </c>
      <c r="J101" s="117">
        <v>5000</v>
      </c>
      <c r="K101" s="122">
        <v>492</v>
      </c>
      <c r="L101" s="117" t="s">
        <v>21</v>
      </c>
      <c r="M101" s="146">
        <v>246</v>
      </c>
    </row>
    <row r="102" spans="1:13">
      <c r="A102" s="117">
        <v>97</v>
      </c>
      <c r="B102" s="117" t="s">
        <v>15</v>
      </c>
      <c r="C102" s="117" t="s">
        <v>215</v>
      </c>
      <c r="D102" s="118" t="s">
        <v>138</v>
      </c>
      <c r="E102" s="117">
        <v>25</v>
      </c>
      <c r="F102" s="117">
        <v>33</v>
      </c>
      <c r="G102" s="117" t="s">
        <v>24</v>
      </c>
      <c r="H102" s="120" t="s">
        <v>140</v>
      </c>
      <c r="I102" s="121">
        <v>31589</v>
      </c>
      <c r="J102" s="117" t="s">
        <v>141</v>
      </c>
      <c r="K102" s="122">
        <v>249</v>
      </c>
      <c r="L102" s="117" t="s">
        <v>21</v>
      </c>
      <c r="M102" s="146">
        <v>124.5</v>
      </c>
    </row>
    <row r="103" spans="1:13">
      <c r="A103" s="117">
        <v>98</v>
      </c>
      <c r="B103" s="117" t="s">
        <v>15</v>
      </c>
      <c r="C103" s="117" t="s">
        <v>215</v>
      </c>
      <c r="D103" s="118" t="s">
        <v>138</v>
      </c>
      <c r="E103" s="117">
        <v>25</v>
      </c>
      <c r="F103" s="117">
        <v>32</v>
      </c>
      <c r="G103" s="117" t="s">
        <v>24</v>
      </c>
      <c r="H103" s="120" t="s">
        <v>142</v>
      </c>
      <c r="I103" s="121">
        <v>31262</v>
      </c>
      <c r="J103" s="117" t="s">
        <v>143</v>
      </c>
      <c r="K103" s="122">
        <v>256</v>
      </c>
      <c r="L103" s="117" t="s">
        <v>21</v>
      </c>
      <c r="M103" s="146">
        <v>128</v>
      </c>
    </row>
    <row r="104" spans="1:13">
      <c r="A104" s="117">
        <v>99</v>
      </c>
      <c r="B104" s="117" t="s">
        <v>15</v>
      </c>
      <c r="C104" s="117" t="s">
        <v>215</v>
      </c>
      <c r="D104" s="118" t="s">
        <v>144</v>
      </c>
      <c r="E104" s="117">
        <v>25</v>
      </c>
      <c r="F104" s="117">
        <v>31</v>
      </c>
      <c r="G104" s="117" t="s">
        <v>24</v>
      </c>
      <c r="H104" s="120" t="s">
        <v>145</v>
      </c>
      <c r="I104" s="121">
        <v>32050</v>
      </c>
      <c r="J104" s="117">
        <v>10000</v>
      </c>
      <c r="K104" s="122">
        <v>1071</v>
      </c>
      <c r="L104" s="117" t="s">
        <v>21</v>
      </c>
      <c r="M104" s="145">
        <v>1392.3</v>
      </c>
    </row>
    <row r="105" spans="1:13">
      <c r="A105" s="117">
        <v>100</v>
      </c>
      <c r="B105" s="117" t="s">
        <v>15</v>
      </c>
      <c r="C105" s="117" t="s">
        <v>215</v>
      </c>
      <c r="D105" s="118" t="s">
        <v>146</v>
      </c>
      <c r="E105" s="117">
        <v>25</v>
      </c>
      <c r="F105" s="117">
        <v>30</v>
      </c>
      <c r="G105" s="117" t="s">
        <v>24</v>
      </c>
      <c r="H105" s="120" t="s">
        <v>147</v>
      </c>
      <c r="I105" s="121">
        <v>31574</v>
      </c>
      <c r="J105" s="117">
        <v>2500</v>
      </c>
      <c r="K105" s="122">
        <v>223</v>
      </c>
      <c r="L105" s="117" t="s">
        <v>21</v>
      </c>
      <c r="M105" s="146">
        <v>111.5</v>
      </c>
    </row>
    <row r="106" spans="1:13">
      <c r="A106" s="117">
        <v>101</v>
      </c>
      <c r="B106" s="117" t="s">
        <v>15</v>
      </c>
      <c r="C106" s="117" t="s">
        <v>215</v>
      </c>
      <c r="D106" s="118" t="s">
        <v>148</v>
      </c>
      <c r="E106" s="117">
        <v>25</v>
      </c>
      <c r="F106" s="117">
        <v>30</v>
      </c>
      <c r="G106" s="117" t="s">
        <v>24</v>
      </c>
      <c r="H106" s="120" t="s">
        <v>149</v>
      </c>
      <c r="I106" s="121">
        <v>31575</v>
      </c>
      <c r="J106" s="117">
        <v>2500</v>
      </c>
      <c r="K106" s="122">
        <v>221</v>
      </c>
      <c r="L106" s="117" t="s">
        <v>21</v>
      </c>
      <c r="M106" s="146">
        <v>110.5</v>
      </c>
    </row>
    <row r="107" spans="1:13">
      <c r="A107" s="117">
        <v>102</v>
      </c>
      <c r="B107" s="117" t="s">
        <v>15</v>
      </c>
      <c r="C107" s="117" t="s">
        <v>215</v>
      </c>
      <c r="D107" s="118" t="s">
        <v>150</v>
      </c>
      <c r="E107" s="117">
        <v>25</v>
      </c>
      <c r="F107" s="117">
        <v>29</v>
      </c>
      <c r="G107" s="117" t="s">
        <v>24</v>
      </c>
      <c r="H107" s="120"/>
      <c r="I107" s="121"/>
      <c r="J107" s="117">
        <v>5000</v>
      </c>
      <c r="K107" s="122">
        <v>594</v>
      </c>
      <c r="L107" s="117" t="s">
        <v>21</v>
      </c>
      <c r="M107" s="146">
        <v>297</v>
      </c>
    </row>
    <row r="108" spans="1:13">
      <c r="A108" s="117">
        <v>103</v>
      </c>
      <c r="B108" s="117" t="s">
        <v>15</v>
      </c>
      <c r="C108" s="117" t="s">
        <v>215</v>
      </c>
      <c r="D108" s="118" t="s">
        <v>115</v>
      </c>
      <c r="E108" s="117">
        <v>25</v>
      </c>
      <c r="F108" s="117">
        <v>28</v>
      </c>
      <c r="G108" s="117" t="s">
        <v>24</v>
      </c>
      <c r="H108" s="121">
        <v>33265</v>
      </c>
      <c r="I108" s="121">
        <v>33265</v>
      </c>
      <c r="J108" s="117">
        <v>2500</v>
      </c>
      <c r="K108" s="122">
        <v>249</v>
      </c>
      <c r="L108" s="117" t="s">
        <v>21</v>
      </c>
      <c r="M108" s="146">
        <v>124.5</v>
      </c>
    </row>
    <row r="109" spans="1:13">
      <c r="A109" s="117">
        <v>104</v>
      </c>
      <c r="B109" s="117" t="s">
        <v>15</v>
      </c>
      <c r="C109" s="117" t="s">
        <v>215</v>
      </c>
      <c r="D109" s="118" t="s">
        <v>112</v>
      </c>
      <c r="E109" s="117">
        <v>25</v>
      </c>
      <c r="F109" s="117">
        <v>207</v>
      </c>
      <c r="G109" s="117" t="s">
        <v>24</v>
      </c>
      <c r="H109" s="120" t="s">
        <v>151</v>
      </c>
      <c r="I109" s="121">
        <v>33271</v>
      </c>
      <c r="J109" s="117">
        <v>3800</v>
      </c>
      <c r="K109" s="122">
        <v>380</v>
      </c>
      <c r="L109" s="117" t="s">
        <v>21</v>
      </c>
      <c r="M109" s="146">
        <v>190</v>
      </c>
    </row>
    <row r="110" spans="1:13">
      <c r="A110" s="117">
        <v>105</v>
      </c>
      <c r="B110" s="117" t="s">
        <v>15</v>
      </c>
      <c r="C110" s="117" t="s">
        <v>215</v>
      </c>
      <c r="D110" s="118" t="s">
        <v>112</v>
      </c>
      <c r="E110" s="117">
        <v>25</v>
      </c>
      <c r="F110" s="117">
        <v>26</v>
      </c>
      <c r="G110" s="117" t="s">
        <v>24</v>
      </c>
      <c r="H110" s="120" t="s">
        <v>152</v>
      </c>
      <c r="I110" s="121">
        <v>31099</v>
      </c>
      <c r="J110" s="117" t="s">
        <v>153</v>
      </c>
      <c r="K110" s="122">
        <v>359</v>
      </c>
      <c r="L110" s="117" t="s">
        <v>21</v>
      </c>
      <c r="M110" s="146">
        <v>179.5</v>
      </c>
    </row>
    <row r="111" spans="1:13">
      <c r="A111" s="117">
        <v>106</v>
      </c>
      <c r="B111" s="117" t="s">
        <v>15</v>
      </c>
      <c r="C111" s="117" t="s">
        <v>215</v>
      </c>
      <c r="D111" s="118" t="s">
        <v>112</v>
      </c>
      <c r="E111" s="117">
        <v>25</v>
      </c>
      <c r="F111" s="117">
        <v>25</v>
      </c>
      <c r="G111" s="117" t="s">
        <v>24</v>
      </c>
      <c r="H111" s="120" t="s">
        <v>154</v>
      </c>
      <c r="I111" s="121">
        <v>33273</v>
      </c>
      <c r="J111" s="117" t="s">
        <v>155</v>
      </c>
      <c r="K111" s="122">
        <v>322</v>
      </c>
      <c r="L111" s="117" t="s">
        <v>21</v>
      </c>
      <c r="M111" s="146">
        <v>161</v>
      </c>
    </row>
    <row r="112" spans="1:13">
      <c r="A112" s="117">
        <v>107</v>
      </c>
      <c r="B112" s="117" t="s">
        <v>15</v>
      </c>
      <c r="C112" s="117" t="s">
        <v>215</v>
      </c>
      <c r="D112" s="118" t="s">
        <v>156</v>
      </c>
      <c r="E112" s="117">
        <v>25</v>
      </c>
      <c r="F112" s="117">
        <v>24</v>
      </c>
      <c r="G112" s="117" t="s">
        <v>24</v>
      </c>
      <c r="H112" s="121">
        <v>33267</v>
      </c>
      <c r="I112" s="121">
        <v>33267</v>
      </c>
      <c r="J112" s="117">
        <v>2500</v>
      </c>
      <c r="K112" s="122">
        <v>191</v>
      </c>
      <c r="L112" s="117" t="s">
        <v>21</v>
      </c>
      <c r="M112" s="146">
        <v>95.5</v>
      </c>
    </row>
    <row r="113" spans="1:13">
      <c r="A113" s="117">
        <v>108</v>
      </c>
      <c r="B113" s="117" t="s">
        <v>15</v>
      </c>
      <c r="C113" s="117" t="s">
        <v>215</v>
      </c>
      <c r="D113" s="118" t="s">
        <v>157</v>
      </c>
      <c r="E113" s="117">
        <v>25</v>
      </c>
      <c r="F113" s="117">
        <v>23</v>
      </c>
      <c r="G113" s="117" t="s">
        <v>24</v>
      </c>
      <c r="H113" s="121">
        <v>33281</v>
      </c>
      <c r="I113" s="121">
        <v>33281</v>
      </c>
      <c r="J113" s="117">
        <v>2500</v>
      </c>
      <c r="K113" s="122">
        <v>242</v>
      </c>
      <c r="L113" s="117" t="s">
        <v>21</v>
      </c>
      <c r="M113" s="146">
        <v>121</v>
      </c>
    </row>
    <row r="114" spans="1:13">
      <c r="A114" s="117">
        <v>109</v>
      </c>
      <c r="B114" s="117" t="s">
        <v>15</v>
      </c>
      <c r="C114" s="117" t="s">
        <v>215</v>
      </c>
      <c r="D114" s="118" t="s">
        <v>158</v>
      </c>
      <c r="E114" s="117">
        <v>25</v>
      </c>
      <c r="F114" s="117">
        <v>22</v>
      </c>
      <c r="G114" s="117" t="s">
        <v>24</v>
      </c>
      <c r="H114" s="120"/>
      <c r="I114" s="121"/>
      <c r="J114" s="117">
        <v>2500</v>
      </c>
      <c r="K114" s="122">
        <v>240</v>
      </c>
      <c r="L114" s="117" t="s">
        <v>21</v>
      </c>
      <c r="M114" s="146">
        <v>120</v>
      </c>
    </row>
    <row r="115" spans="1:13">
      <c r="A115" s="117">
        <v>110</v>
      </c>
      <c r="B115" s="117" t="s">
        <v>15</v>
      </c>
      <c r="C115" s="117" t="s">
        <v>215</v>
      </c>
      <c r="D115" s="118" t="s">
        <v>72</v>
      </c>
      <c r="E115" s="117">
        <v>25</v>
      </c>
      <c r="F115" s="117">
        <v>21</v>
      </c>
      <c r="G115" s="117" t="s">
        <v>24</v>
      </c>
      <c r="H115" s="120"/>
      <c r="I115" s="121"/>
      <c r="J115" s="117">
        <v>2500</v>
      </c>
      <c r="K115" s="122">
        <v>241</v>
      </c>
      <c r="L115" s="117" t="s">
        <v>21</v>
      </c>
      <c r="M115" s="146">
        <v>120.5</v>
      </c>
    </row>
    <row r="116" spans="1:13">
      <c r="A116" s="117">
        <v>111</v>
      </c>
      <c r="B116" s="117" t="s">
        <v>15</v>
      </c>
      <c r="C116" s="117" t="s">
        <v>215</v>
      </c>
      <c r="D116" s="118" t="s">
        <v>89</v>
      </c>
      <c r="E116" s="117">
        <v>25</v>
      </c>
      <c r="F116" s="117">
        <v>20</v>
      </c>
      <c r="G116" s="117" t="s">
        <v>24</v>
      </c>
      <c r="H116" s="120"/>
      <c r="I116" s="121"/>
      <c r="J116" s="117">
        <v>5000</v>
      </c>
      <c r="K116" s="122">
        <v>477</v>
      </c>
      <c r="L116" s="117" t="s">
        <v>21</v>
      </c>
      <c r="M116" s="146">
        <v>238.5</v>
      </c>
    </row>
    <row r="117" spans="1:13">
      <c r="A117" s="117">
        <v>112</v>
      </c>
      <c r="B117" s="117" t="s">
        <v>15</v>
      </c>
      <c r="C117" s="117" t="s">
        <v>215</v>
      </c>
      <c r="D117" s="118" t="s">
        <v>159</v>
      </c>
      <c r="E117" s="117">
        <v>25</v>
      </c>
      <c r="F117" s="117">
        <v>19</v>
      </c>
      <c r="G117" s="117" t="s">
        <v>24</v>
      </c>
      <c r="H117" s="120"/>
      <c r="I117" s="121"/>
      <c r="J117" s="117">
        <v>2500</v>
      </c>
      <c r="K117" s="122">
        <v>221</v>
      </c>
      <c r="L117" s="117" t="s">
        <v>21</v>
      </c>
      <c r="M117" s="146">
        <v>110.5</v>
      </c>
    </row>
    <row r="118" spans="1:13">
      <c r="A118" s="117">
        <v>113</v>
      </c>
      <c r="B118" s="117" t="s">
        <v>15</v>
      </c>
      <c r="C118" s="117" t="s">
        <v>215</v>
      </c>
      <c r="D118" s="118" t="s">
        <v>160</v>
      </c>
      <c r="E118" s="117">
        <v>25</v>
      </c>
      <c r="F118" s="117">
        <v>18</v>
      </c>
      <c r="G118" s="117" t="s">
        <v>24</v>
      </c>
      <c r="H118" s="120"/>
      <c r="I118" s="121"/>
      <c r="J118" s="117">
        <v>2500</v>
      </c>
      <c r="K118" s="122">
        <v>204</v>
      </c>
      <c r="L118" s="117" t="s">
        <v>21</v>
      </c>
      <c r="M118" s="146">
        <v>102</v>
      </c>
    </row>
    <row r="119" spans="1:13">
      <c r="A119" s="117">
        <v>114</v>
      </c>
      <c r="B119" s="117" t="s">
        <v>15</v>
      </c>
      <c r="C119" s="117" t="s">
        <v>215</v>
      </c>
      <c r="D119" s="118" t="s">
        <v>161</v>
      </c>
      <c r="E119" s="117">
        <v>25</v>
      </c>
      <c r="F119" s="117">
        <v>17</v>
      </c>
      <c r="G119" s="117" t="s">
        <v>24</v>
      </c>
      <c r="H119" s="120"/>
      <c r="I119" s="121"/>
      <c r="J119" s="117">
        <v>2500</v>
      </c>
      <c r="K119" s="122">
        <v>186</v>
      </c>
      <c r="L119" s="117" t="s">
        <v>21</v>
      </c>
      <c r="M119" s="146">
        <v>93</v>
      </c>
    </row>
    <row r="120" spans="1:13">
      <c r="A120" s="117">
        <v>115</v>
      </c>
      <c r="B120" s="117" t="s">
        <v>15</v>
      </c>
      <c r="C120" s="117" t="s">
        <v>215</v>
      </c>
      <c r="D120" s="118" t="s">
        <v>162</v>
      </c>
      <c r="E120" s="117">
        <v>25</v>
      </c>
      <c r="F120" s="117">
        <v>16</v>
      </c>
      <c r="G120" s="117" t="s">
        <v>24</v>
      </c>
      <c r="H120" s="120"/>
      <c r="I120" s="121"/>
      <c r="J120" s="117">
        <v>2500</v>
      </c>
      <c r="K120" s="122">
        <v>167</v>
      </c>
      <c r="L120" s="117" t="s">
        <v>21</v>
      </c>
      <c r="M120" s="146">
        <v>83.5</v>
      </c>
    </row>
    <row r="121" spans="1:13">
      <c r="A121" s="117">
        <v>116</v>
      </c>
      <c r="B121" s="117" t="s">
        <v>15</v>
      </c>
      <c r="C121" s="117" t="s">
        <v>215</v>
      </c>
      <c r="D121" s="118" t="s">
        <v>163</v>
      </c>
      <c r="E121" s="117">
        <v>25</v>
      </c>
      <c r="F121" s="117">
        <v>15</v>
      </c>
      <c r="G121" s="117" t="s">
        <v>24</v>
      </c>
      <c r="H121" s="121">
        <v>33268</v>
      </c>
      <c r="I121" s="121">
        <v>33268</v>
      </c>
      <c r="J121" s="117">
        <v>2500</v>
      </c>
      <c r="K121" s="122">
        <v>150</v>
      </c>
      <c r="L121" s="117" t="s">
        <v>21</v>
      </c>
      <c r="M121" s="146">
        <v>75</v>
      </c>
    </row>
    <row r="122" spans="1:13">
      <c r="A122" s="117">
        <v>117</v>
      </c>
      <c r="B122" s="117" t="s">
        <v>15</v>
      </c>
      <c r="C122" s="117" t="s">
        <v>215</v>
      </c>
      <c r="D122" s="118" t="s">
        <v>118</v>
      </c>
      <c r="E122" s="117">
        <v>25</v>
      </c>
      <c r="F122" s="117">
        <v>14</v>
      </c>
      <c r="G122" s="117" t="s">
        <v>24</v>
      </c>
      <c r="H122" s="120"/>
      <c r="I122" s="121"/>
      <c r="J122" s="117">
        <v>2500</v>
      </c>
      <c r="K122" s="122">
        <v>138</v>
      </c>
      <c r="L122" s="117" t="s">
        <v>21</v>
      </c>
      <c r="M122" s="146">
        <v>69</v>
      </c>
    </row>
    <row r="123" spans="1:13">
      <c r="A123" s="117">
        <v>118</v>
      </c>
      <c r="B123" s="117" t="s">
        <v>15</v>
      </c>
      <c r="C123" s="117" t="s">
        <v>215</v>
      </c>
      <c r="D123" s="118" t="s">
        <v>164</v>
      </c>
      <c r="E123" s="117">
        <v>25</v>
      </c>
      <c r="F123" s="117">
        <v>13</v>
      </c>
      <c r="G123" s="117" t="s">
        <v>24</v>
      </c>
      <c r="H123" s="120"/>
      <c r="I123" s="121"/>
      <c r="J123" s="117">
        <v>2500</v>
      </c>
      <c r="K123" s="122">
        <v>119</v>
      </c>
      <c r="L123" s="117" t="s">
        <v>21</v>
      </c>
      <c r="M123" s="146">
        <v>59.5</v>
      </c>
    </row>
    <row r="124" spans="1:13">
      <c r="A124" s="117">
        <v>119</v>
      </c>
      <c r="B124" s="117" t="s">
        <v>15</v>
      </c>
      <c r="C124" s="117" t="s">
        <v>215</v>
      </c>
      <c r="D124" s="118" t="s">
        <v>134</v>
      </c>
      <c r="E124" s="117">
        <v>25</v>
      </c>
      <c r="F124" s="117">
        <v>12</v>
      </c>
      <c r="G124" s="117" t="s">
        <v>24</v>
      </c>
      <c r="H124" s="120"/>
      <c r="I124" s="121"/>
      <c r="J124" s="117">
        <v>3800</v>
      </c>
      <c r="K124" s="122">
        <v>206</v>
      </c>
      <c r="L124" s="117" t="s">
        <v>21</v>
      </c>
      <c r="M124" s="146">
        <v>103</v>
      </c>
    </row>
    <row r="125" spans="1:13">
      <c r="A125" s="117">
        <v>120</v>
      </c>
      <c r="B125" s="117" t="s">
        <v>15</v>
      </c>
      <c r="C125" s="117" t="s">
        <v>215</v>
      </c>
      <c r="D125" s="118" t="s">
        <v>165</v>
      </c>
      <c r="E125" s="117">
        <v>25</v>
      </c>
      <c r="F125" s="117">
        <v>11</v>
      </c>
      <c r="G125" s="117" t="s">
        <v>24</v>
      </c>
      <c r="H125" s="120" t="s">
        <v>166</v>
      </c>
      <c r="I125" s="121">
        <v>30544</v>
      </c>
      <c r="J125" s="117">
        <v>7500</v>
      </c>
      <c r="K125" s="122">
        <v>116</v>
      </c>
      <c r="L125" s="117" t="s">
        <v>21</v>
      </c>
      <c r="M125" s="146">
        <v>58</v>
      </c>
    </row>
    <row r="126" spans="1:13">
      <c r="A126" s="117">
        <v>121</v>
      </c>
      <c r="B126" s="117" t="s">
        <v>15</v>
      </c>
      <c r="C126" s="117" t="s">
        <v>215</v>
      </c>
      <c r="D126" s="118" t="s">
        <v>167</v>
      </c>
      <c r="E126" s="117">
        <v>25</v>
      </c>
      <c r="F126" s="117">
        <v>10</v>
      </c>
      <c r="G126" s="117" t="s">
        <v>24</v>
      </c>
      <c r="H126" s="120"/>
      <c r="I126" s="121"/>
      <c r="J126" s="117">
        <v>3800</v>
      </c>
      <c r="K126" s="122">
        <v>12</v>
      </c>
      <c r="L126" s="117" t="s">
        <v>21</v>
      </c>
      <c r="M126" s="146">
        <v>6</v>
      </c>
    </row>
    <row r="127" spans="1:13">
      <c r="A127" s="117">
        <v>122</v>
      </c>
      <c r="B127" s="117" t="s">
        <v>15</v>
      </c>
      <c r="C127" s="117" t="s">
        <v>215</v>
      </c>
      <c r="D127" s="118" t="s">
        <v>168</v>
      </c>
      <c r="E127" s="117">
        <v>24</v>
      </c>
      <c r="F127" s="117">
        <v>139</v>
      </c>
      <c r="G127" s="117" t="s">
        <v>24</v>
      </c>
      <c r="H127" s="120"/>
      <c r="I127" s="121"/>
      <c r="J127" s="117">
        <v>2500</v>
      </c>
      <c r="K127" s="122">
        <v>7</v>
      </c>
      <c r="L127" s="117" t="s">
        <v>21</v>
      </c>
      <c r="M127" s="146">
        <v>3.5</v>
      </c>
    </row>
    <row r="128" spans="1:13">
      <c r="A128" s="117">
        <v>123</v>
      </c>
      <c r="B128" s="117" t="s">
        <v>15</v>
      </c>
      <c r="C128" s="117" t="s">
        <v>215</v>
      </c>
      <c r="D128" s="118" t="s">
        <v>169</v>
      </c>
      <c r="E128" s="117">
        <v>24</v>
      </c>
      <c r="F128" s="117">
        <v>140</v>
      </c>
      <c r="G128" s="117" t="s">
        <v>24</v>
      </c>
      <c r="H128" s="120"/>
      <c r="I128" s="121"/>
      <c r="J128" s="117">
        <v>2500</v>
      </c>
      <c r="K128" s="122">
        <v>195</v>
      </c>
      <c r="L128" s="117" t="s">
        <v>21</v>
      </c>
      <c r="M128" s="146">
        <v>97.5</v>
      </c>
    </row>
    <row r="129" spans="1:13">
      <c r="A129" s="117">
        <v>124</v>
      </c>
      <c r="B129" s="117" t="s">
        <v>15</v>
      </c>
      <c r="C129" s="117" t="s">
        <v>215</v>
      </c>
      <c r="D129" s="118" t="s">
        <v>170</v>
      </c>
      <c r="E129" s="117">
        <v>24</v>
      </c>
      <c r="F129" s="117">
        <v>141</v>
      </c>
      <c r="G129" s="117" t="s">
        <v>24</v>
      </c>
      <c r="H129" s="120"/>
      <c r="I129" s="121"/>
      <c r="J129" s="117">
        <v>4000</v>
      </c>
      <c r="K129" s="122">
        <v>453</v>
      </c>
      <c r="L129" s="117" t="s">
        <v>21</v>
      </c>
      <c r="M129" s="146">
        <v>226.5</v>
      </c>
    </row>
    <row r="130" spans="1:13">
      <c r="A130" s="117">
        <v>125</v>
      </c>
      <c r="B130" s="117" t="s">
        <v>15</v>
      </c>
      <c r="C130" s="117" t="s">
        <v>215</v>
      </c>
      <c r="D130" s="118" t="s">
        <v>170</v>
      </c>
      <c r="E130" s="117">
        <v>24</v>
      </c>
      <c r="F130" s="117">
        <v>141</v>
      </c>
      <c r="G130" s="117" t="s">
        <v>24</v>
      </c>
      <c r="H130" s="120"/>
      <c r="I130" s="121"/>
      <c r="J130" s="117">
        <v>4000</v>
      </c>
      <c r="K130" s="122">
        <v>24</v>
      </c>
      <c r="L130" s="117" t="s">
        <v>21</v>
      </c>
      <c r="M130" s="146">
        <v>12</v>
      </c>
    </row>
    <row r="131" spans="1:13">
      <c r="A131" s="117">
        <v>126</v>
      </c>
      <c r="B131" s="117" t="s">
        <v>15</v>
      </c>
      <c r="C131" s="117" t="s">
        <v>215</v>
      </c>
      <c r="D131" s="118" t="s">
        <v>171</v>
      </c>
      <c r="E131" s="117">
        <v>24</v>
      </c>
      <c r="F131" s="117">
        <v>142</v>
      </c>
      <c r="G131" s="117" t="s">
        <v>24</v>
      </c>
      <c r="H131" s="121">
        <v>30967</v>
      </c>
      <c r="I131" s="121">
        <v>30967</v>
      </c>
      <c r="J131" s="117">
        <v>2500</v>
      </c>
      <c r="K131" s="122">
        <v>8</v>
      </c>
      <c r="L131" s="117" t="s">
        <v>21</v>
      </c>
      <c r="M131" s="146">
        <v>4</v>
      </c>
    </row>
    <row r="132" spans="1:13">
      <c r="A132" s="117">
        <v>127</v>
      </c>
      <c r="B132" s="117" t="s">
        <v>15</v>
      </c>
      <c r="C132" s="117" t="s">
        <v>215</v>
      </c>
      <c r="D132" s="118" t="s">
        <v>171</v>
      </c>
      <c r="E132" s="117">
        <v>24</v>
      </c>
      <c r="F132" s="117">
        <v>142</v>
      </c>
      <c r="G132" s="117" t="s">
        <v>24</v>
      </c>
      <c r="H132" s="120" t="s">
        <v>172</v>
      </c>
      <c r="I132" s="121">
        <v>30967</v>
      </c>
      <c r="J132" s="117">
        <v>2500</v>
      </c>
      <c r="K132" s="122">
        <v>225</v>
      </c>
      <c r="L132" s="117" t="s">
        <v>21</v>
      </c>
      <c r="M132" s="146">
        <v>112.5</v>
      </c>
    </row>
    <row r="133" spans="1:13">
      <c r="A133" s="117">
        <v>128</v>
      </c>
      <c r="B133" s="117" t="s">
        <v>15</v>
      </c>
      <c r="C133" s="117" t="s">
        <v>215</v>
      </c>
      <c r="D133" s="118" t="s">
        <v>171</v>
      </c>
      <c r="E133" s="117">
        <v>24</v>
      </c>
      <c r="F133" s="117">
        <v>143</v>
      </c>
      <c r="G133" s="117" t="s">
        <v>24</v>
      </c>
      <c r="H133" s="120" t="s">
        <v>173</v>
      </c>
      <c r="I133" s="121">
        <v>30966</v>
      </c>
      <c r="J133" s="117" t="s">
        <v>174</v>
      </c>
      <c r="K133" s="122">
        <v>226</v>
      </c>
      <c r="L133" s="117" t="s">
        <v>21</v>
      </c>
      <c r="M133" s="146">
        <v>113</v>
      </c>
    </row>
    <row r="134" spans="1:13">
      <c r="A134" s="117">
        <v>129</v>
      </c>
      <c r="B134" s="117" t="s">
        <v>15</v>
      </c>
      <c r="C134" s="117" t="s">
        <v>215</v>
      </c>
      <c r="D134" s="118" t="s">
        <v>171</v>
      </c>
      <c r="E134" s="117">
        <v>24</v>
      </c>
      <c r="F134" s="117">
        <v>143</v>
      </c>
      <c r="G134" s="117" t="s">
        <v>24</v>
      </c>
      <c r="H134" s="120" t="s">
        <v>173</v>
      </c>
      <c r="I134" s="121">
        <v>30966</v>
      </c>
      <c r="J134" s="117" t="s">
        <v>174</v>
      </c>
      <c r="K134" s="122">
        <v>45</v>
      </c>
      <c r="L134" s="117" t="s">
        <v>21</v>
      </c>
      <c r="M134" s="146">
        <v>22.5</v>
      </c>
    </row>
    <row r="135" spans="1:13">
      <c r="A135" s="117">
        <v>130</v>
      </c>
      <c r="B135" s="117" t="s">
        <v>15</v>
      </c>
      <c r="C135" s="117" t="s">
        <v>215</v>
      </c>
      <c r="D135" s="118" t="s">
        <v>175</v>
      </c>
      <c r="E135" s="117">
        <v>24</v>
      </c>
      <c r="F135" s="117">
        <v>144</v>
      </c>
      <c r="G135" s="117" t="s">
        <v>24</v>
      </c>
      <c r="H135" s="120" t="s">
        <v>176</v>
      </c>
      <c r="I135" s="120" t="s">
        <v>176</v>
      </c>
      <c r="J135" s="117">
        <v>2500</v>
      </c>
      <c r="K135" s="122">
        <v>213</v>
      </c>
      <c r="L135" s="117" t="s">
        <v>21</v>
      </c>
      <c r="M135" s="146">
        <v>106.5</v>
      </c>
    </row>
    <row r="136" spans="1:13">
      <c r="A136" s="117">
        <v>131</v>
      </c>
      <c r="B136" s="117" t="s">
        <v>15</v>
      </c>
      <c r="C136" s="117" t="s">
        <v>215</v>
      </c>
      <c r="D136" s="118" t="s">
        <v>175</v>
      </c>
      <c r="E136" s="117">
        <v>24</v>
      </c>
      <c r="F136" s="117">
        <v>144</v>
      </c>
      <c r="G136" s="117" t="s">
        <v>24</v>
      </c>
      <c r="H136" s="120" t="s">
        <v>176</v>
      </c>
      <c r="I136" s="120" t="s">
        <v>176</v>
      </c>
      <c r="J136" s="117">
        <v>2500</v>
      </c>
      <c r="K136" s="122">
        <v>248</v>
      </c>
      <c r="L136" s="117" t="s">
        <v>21</v>
      </c>
      <c r="M136" s="146">
        <v>124</v>
      </c>
    </row>
    <row r="137" spans="1:13">
      <c r="A137" s="117">
        <v>132</v>
      </c>
      <c r="B137" s="117" t="s">
        <v>15</v>
      </c>
      <c r="C137" s="117" t="s">
        <v>215</v>
      </c>
      <c r="D137" s="118" t="s">
        <v>177</v>
      </c>
      <c r="E137" s="117">
        <v>24</v>
      </c>
      <c r="F137" s="117">
        <v>145</v>
      </c>
      <c r="G137" s="117" t="s">
        <v>24</v>
      </c>
      <c r="H137" s="120"/>
      <c r="I137" s="117"/>
      <c r="J137" s="117">
        <v>2500</v>
      </c>
      <c r="K137" s="122">
        <v>248</v>
      </c>
      <c r="L137" s="117" t="s">
        <v>21</v>
      </c>
      <c r="M137" s="146">
        <v>124</v>
      </c>
    </row>
    <row r="138" spans="1:13">
      <c r="A138" s="117">
        <v>133</v>
      </c>
      <c r="B138" s="117" t="s">
        <v>15</v>
      </c>
      <c r="C138" s="117" t="s">
        <v>215</v>
      </c>
      <c r="D138" s="118" t="s">
        <v>177</v>
      </c>
      <c r="E138" s="117">
        <v>24</v>
      </c>
      <c r="F138" s="117">
        <v>145</v>
      </c>
      <c r="G138" s="117" t="s">
        <v>24</v>
      </c>
      <c r="H138" s="120"/>
      <c r="I138" s="117"/>
      <c r="J138" s="117">
        <v>2500</v>
      </c>
      <c r="K138" s="122">
        <v>457</v>
      </c>
      <c r="L138" s="117" t="s">
        <v>21</v>
      </c>
      <c r="M138" s="146">
        <v>228.5</v>
      </c>
    </row>
    <row r="139" spans="1:13">
      <c r="A139" s="117">
        <v>134</v>
      </c>
      <c r="B139" s="117" t="s">
        <v>15</v>
      </c>
      <c r="C139" s="117" t="s">
        <v>215</v>
      </c>
      <c r="D139" s="118" t="s">
        <v>104</v>
      </c>
      <c r="E139" s="117">
        <v>24</v>
      </c>
      <c r="F139" s="117">
        <v>146</v>
      </c>
      <c r="G139" s="117" t="s">
        <v>24</v>
      </c>
      <c r="H139" s="120"/>
      <c r="I139" s="117"/>
      <c r="J139" s="117">
        <v>2500</v>
      </c>
      <c r="K139" s="122">
        <v>959</v>
      </c>
      <c r="L139" s="117" t="s">
        <v>21</v>
      </c>
      <c r="M139" s="146">
        <v>479.5</v>
      </c>
    </row>
    <row r="140" spans="1:13">
      <c r="A140" s="117">
        <v>135</v>
      </c>
      <c r="B140" s="117" t="s">
        <v>15</v>
      </c>
      <c r="C140" s="117" t="s">
        <v>215</v>
      </c>
      <c r="D140" s="118" t="s">
        <v>178</v>
      </c>
      <c r="E140" s="117">
        <v>24</v>
      </c>
      <c r="F140" s="117">
        <v>147</v>
      </c>
      <c r="G140" s="117" t="s">
        <v>24</v>
      </c>
      <c r="H140" s="120"/>
      <c r="I140" s="117"/>
      <c r="J140" s="117">
        <v>2000</v>
      </c>
      <c r="K140" s="122">
        <v>1078</v>
      </c>
      <c r="L140" s="117" t="s">
        <v>21</v>
      </c>
      <c r="M140" s="145">
        <v>1401.4</v>
      </c>
    </row>
    <row r="141" spans="1:13">
      <c r="A141" s="117">
        <v>136</v>
      </c>
      <c r="B141" s="117" t="s">
        <v>15</v>
      </c>
      <c r="C141" s="117" t="s">
        <v>215</v>
      </c>
      <c r="D141" s="118" t="s">
        <v>179</v>
      </c>
      <c r="E141" s="117">
        <v>24</v>
      </c>
      <c r="F141" s="117">
        <v>148</v>
      </c>
      <c r="G141" s="117" t="s">
        <v>24</v>
      </c>
      <c r="H141" s="120"/>
      <c r="I141" s="117"/>
      <c r="J141" s="117">
        <v>1800</v>
      </c>
      <c r="K141" s="122">
        <v>931</v>
      </c>
      <c r="L141" s="117" t="s">
        <v>21</v>
      </c>
      <c r="M141" s="146">
        <v>465.5</v>
      </c>
    </row>
    <row r="142" spans="1:13">
      <c r="A142" s="117">
        <v>137</v>
      </c>
      <c r="B142" s="117" t="s">
        <v>15</v>
      </c>
      <c r="C142" s="117" t="s">
        <v>215</v>
      </c>
      <c r="D142" s="118" t="s">
        <v>180</v>
      </c>
      <c r="E142" s="117">
        <v>24</v>
      </c>
      <c r="F142" s="117">
        <v>149</v>
      </c>
      <c r="G142" s="117" t="s">
        <v>24</v>
      </c>
      <c r="H142" s="120"/>
      <c r="I142" s="117"/>
      <c r="J142" s="117">
        <v>2500</v>
      </c>
      <c r="K142" s="122">
        <v>1479</v>
      </c>
      <c r="L142" s="117" t="s">
        <v>21</v>
      </c>
      <c r="M142" s="145">
        <v>1922.7</v>
      </c>
    </row>
    <row r="143" spans="1:13">
      <c r="A143" s="117">
        <v>138</v>
      </c>
      <c r="B143" s="117" t="s">
        <v>15</v>
      </c>
      <c r="C143" s="117" t="s">
        <v>215</v>
      </c>
      <c r="D143" s="118" t="s">
        <v>181</v>
      </c>
      <c r="E143" s="117">
        <v>24</v>
      </c>
      <c r="F143" s="117">
        <v>150</v>
      </c>
      <c r="G143" s="117" t="s">
        <v>24</v>
      </c>
      <c r="H143" s="120"/>
      <c r="I143" s="117"/>
      <c r="J143" s="117">
        <v>2500</v>
      </c>
      <c r="K143" s="122">
        <v>1577</v>
      </c>
      <c r="L143" s="117" t="s">
        <v>21</v>
      </c>
      <c r="M143" s="145">
        <v>2050.1</v>
      </c>
    </row>
    <row r="144" spans="1:13">
      <c r="A144" s="117">
        <v>139</v>
      </c>
      <c r="B144" s="117" t="s">
        <v>15</v>
      </c>
      <c r="C144" s="117" t="s">
        <v>215</v>
      </c>
      <c r="D144" s="118" t="s">
        <v>181</v>
      </c>
      <c r="E144" s="117">
        <v>24</v>
      </c>
      <c r="F144" s="117">
        <v>150</v>
      </c>
      <c r="G144" s="117" t="s">
        <v>24</v>
      </c>
      <c r="H144" s="120"/>
      <c r="I144" s="117"/>
      <c r="J144" s="117">
        <v>2500</v>
      </c>
      <c r="K144" s="122">
        <v>9</v>
      </c>
      <c r="L144" s="117" t="s">
        <v>21</v>
      </c>
      <c r="M144" s="146">
        <v>4.5</v>
      </c>
    </row>
    <row r="145" spans="1:13">
      <c r="A145" s="117">
        <v>140</v>
      </c>
      <c r="B145" s="117" t="s">
        <v>15</v>
      </c>
      <c r="C145" s="117" t="s">
        <v>215</v>
      </c>
      <c r="D145" s="118" t="s">
        <v>157</v>
      </c>
      <c r="E145" s="117">
        <v>24</v>
      </c>
      <c r="F145" s="117">
        <v>151</v>
      </c>
      <c r="G145" s="117" t="s">
        <v>24</v>
      </c>
      <c r="H145" s="120" t="s">
        <v>182</v>
      </c>
      <c r="I145" s="117">
        <v>33050</v>
      </c>
      <c r="J145" s="117">
        <v>2500</v>
      </c>
      <c r="K145" s="122">
        <v>4</v>
      </c>
      <c r="L145" s="117" t="s">
        <v>21</v>
      </c>
      <c r="M145" s="146">
        <v>2</v>
      </c>
    </row>
    <row r="146" spans="1:13">
      <c r="A146" s="117">
        <v>141</v>
      </c>
      <c r="B146" s="117" t="s">
        <v>15</v>
      </c>
      <c r="C146" s="117" t="s">
        <v>215</v>
      </c>
      <c r="D146" s="118" t="s">
        <v>157</v>
      </c>
      <c r="E146" s="117">
        <v>24</v>
      </c>
      <c r="F146" s="117">
        <v>151</v>
      </c>
      <c r="G146" s="117" t="s">
        <v>24</v>
      </c>
      <c r="H146" s="117">
        <v>33050</v>
      </c>
      <c r="I146" s="117">
        <v>33050</v>
      </c>
      <c r="J146" s="117">
        <v>2500</v>
      </c>
      <c r="K146" s="122">
        <v>1561</v>
      </c>
      <c r="L146" s="117" t="s">
        <v>21</v>
      </c>
      <c r="M146" s="145">
        <v>2029.3</v>
      </c>
    </row>
    <row r="147" spans="1:13">
      <c r="A147" s="117">
        <v>142</v>
      </c>
      <c r="B147" s="117" t="s">
        <v>15</v>
      </c>
      <c r="C147" s="117" t="s">
        <v>215</v>
      </c>
      <c r="D147" s="118" t="s">
        <v>183</v>
      </c>
      <c r="E147" s="117">
        <v>24</v>
      </c>
      <c r="F147" s="117">
        <v>152</v>
      </c>
      <c r="G147" s="117" t="s">
        <v>24</v>
      </c>
      <c r="H147" s="120"/>
      <c r="I147" s="117"/>
      <c r="J147" s="117">
        <v>2500</v>
      </c>
      <c r="K147" s="122">
        <v>1211</v>
      </c>
      <c r="L147" s="117" t="s">
        <v>21</v>
      </c>
      <c r="M147" s="145">
        <v>1574.3</v>
      </c>
    </row>
    <row r="148" spans="1:13">
      <c r="A148" s="117">
        <v>143</v>
      </c>
      <c r="B148" s="117" t="s">
        <v>15</v>
      </c>
      <c r="C148" s="117" t="s">
        <v>215</v>
      </c>
      <c r="D148" s="118" t="s">
        <v>184</v>
      </c>
      <c r="E148" s="117">
        <v>24</v>
      </c>
      <c r="F148" s="117">
        <v>153</v>
      </c>
      <c r="G148" s="117" t="s">
        <v>24</v>
      </c>
      <c r="H148" s="120"/>
      <c r="I148" s="117"/>
      <c r="J148" s="117">
        <v>2500</v>
      </c>
      <c r="K148" s="122">
        <v>1269</v>
      </c>
      <c r="L148" s="117" t="s">
        <v>21</v>
      </c>
      <c r="M148" s="145">
        <v>1649.7</v>
      </c>
    </row>
    <row r="149" spans="1:13">
      <c r="A149" s="117">
        <v>144</v>
      </c>
      <c r="B149" s="117" t="s">
        <v>15</v>
      </c>
      <c r="C149" s="117" t="s">
        <v>215</v>
      </c>
      <c r="D149" s="118" t="s">
        <v>105</v>
      </c>
      <c r="E149" s="117">
        <v>24</v>
      </c>
      <c r="F149" s="117">
        <v>154</v>
      </c>
      <c r="G149" s="117" t="s">
        <v>24</v>
      </c>
      <c r="H149" s="120"/>
      <c r="I149" s="117"/>
      <c r="J149" s="117">
        <v>2500</v>
      </c>
      <c r="K149" s="122">
        <v>1330</v>
      </c>
      <c r="L149" s="117" t="s">
        <v>21</v>
      </c>
      <c r="M149" s="145">
        <v>1729</v>
      </c>
    </row>
    <row r="150" spans="1:13">
      <c r="A150" s="117">
        <v>145</v>
      </c>
      <c r="B150" s="117" t="s">
        <v>15</v>
      </c>
      <c r="C150" s="117" t="s">
        <v>215</v>
      </c>
      <c r="D150" s="118" t="s">
        <v>185</v>
      </c>
      <c r="E150" s="117">
        <v>24</v>
      </c>
      <c r="F150" s="117">
        <v>155</v>
      </c>
      <c r="G150" s="117" t="s">
        <v>24</v>
      </c>
      <c r="H150" s="120"/>
      <c r="I150" s="117"/>
      <c r="J150" s="117">
        <v>2500</v>
      </c>
      <c r="K150" s="122">
        <v>1309</v>
      </c>
      <c r="L150" s="117" t="s">
        <v>21</v>
      </c>
      <c r="M150" s="145">
        <v>1701.7</v>
      </c>
    </row>
    <row r="151" spans="1:13">
      <c r="A151" s="117">
        <v>146</v>
      </c>
      <c r="B151" s="117" t="s">
        <v>15</v>
      </c>
      <c r="C151" s="117" t="s">
        <v>215</v>
      </c>
      <c r="D151" s="118" t="s">
        <v>112</v>
      </c>
      <c r="E151" s="117">
        <v>24</v>
      </c>
      <c r="F151" s="117">
        <v>156</v>
      </c>
      <c r="G151" s="117" t="s">
        <v>24</v>
      </c>
      <c r="H151" s="120" t="s">
        <v>186</v>
      </c>
      <c r="I151" s="117">
        <v>31504</v>
      </c>
      <c r="J151" s="117">
        <v>2500</v>
      </c>
      <c r="K151" s="122">
        <v>2154</v>
      </c>
      <c r="L151" s="117" t="s">
        <v>21</v>
      </c>
      <c r="M151" s="145">
        <v>2800.2</v>
      </c>
    </row>
    <row r="152" spans="1:13">
      <c r="A152" s="117">
        <v>147</v>
      </c>
      <c r="B152" s="117" t="s">
        <v>15</v>
      </c>
      <c r="C152" s="117" t="s">
        <v>215</v>
      </c>
      <c r="D152" s="118" t="s">
        <v>187</v>
      </c>
      <c r="E152" s="117">
        <v>24</v>
      </c>
      <c r="F152" s="117">
        <v>157</v>
      </c>
      <c r="G152" s="117" t="s">
        <v>24</v>
      </c>
      <c r="H152" s="120"/>
      <c r="I152" s="117"/>
      <c r="J152" s="117">
        <v>2500</v>
      </c>
      <c r="K152" s="122">
        <v>24</v>
      </c>
      <c r="L152" s="117" t="s">
        <v>21</v>
      </c>
      <c r="M152" s="146">
        <v>12</v>
      </c>
    </row>
    <row r="153" spans="1:13">
      <c r="A153" s="117">
        <v>148</v>
      </c>
      <c r="B153" s="117" t="s">
        <v>15</v>
      </c>
      <c r="C153" s="117" t="s">
        <v>215</v>
      </c>
      <c r="D153" s="118" t="s">
        <v>187</v>
      </c>
      <c r="E153" s="117">
        <v>24</v>
      </c>
      <c r="F153" s="117">
        <v>157</v>
      </c>
      <c r="G153" s="117" t="s">
        <v>24</v>
      </c>
      <c r="H153" s="120"/>
      <c r="I153" s="117"/>
      <c r="J153" s="117">
        <v>2500</v>
      </c>
      <c r="K153" s="122">
        <v>1458</v>
      </c>
      <c r="L153" s="117" t="s">
        <v>21</v>
      </c>
      <c r="M153" s="145">
        <v>1895.4</v>
      </c>
    </row>
    <row r="154" spans="1:13">
      <c r="A154" s="117">
        <v>149</v>
      </c>
      <c r="B154" s="117" t="s">
        <v>15</v>
      </c>
      <c r="C154" s="117" t="s">
        <v>215</v>
      </c>
      <c r="D154" s="118" t="s">
        <v>100</v>
      </c>
      <c r="E154" s="117">
        <v>24</v>
      </c>
      <c r="F154" s="117">
        <v>158</v>
      </c>
      <c r="G154" s="117" t="s">
        <v>24</v>
      </c>
      <c r="H154" s="120"/>
      <c r="I154" s="117"/>
      <c r="J154" s="117">
        <v>1100</v>
      </c>
      <c r="K154" s="122">
        <v>650</v>
      </c>
      <c r="L154" s="117" t="s">
        <v>21</v>
      </c>
      <c r="M154" s="146">
        <v>325</v>
      </c>
    </row>
    <row r="155" spans="1:13">
      <c r="A155" s="117">
        <v>150</v>
      </c>
      <c r="B155" s="117" t="s">
        <v>15</v>
      </c>
      <c r="C155" s="117" t="s">
        <v>215</v>
      </c>
      <c r="D155" s="118" t="s">
        <v>188</v>
      </c>
      <c r="E155" s="117">
        <v>24</v>
      </c>
      <c r="F155" s="117">
        <v>159</v>
      </c>
      <c r="G155" s="117" t="s">
        <v>24</v>
      </c>
      <c r="H155" s="120"/>
      <c r="I155" s="117"/>
      <c r="J155" s="117">
        <v>1000</v>
      </c>
      <c r="K155" s="122">
        <v>595</v>
      </c>
      <c r="L155" s="117" t="s">
        <v>21</v>
      </c>
      <c r="M155" s="146">
        <v>297.5</v>
      </c>
    </row>
    <row r="156" spans="1:13">
      <c r="A156" s="117">
        <v>151</v>
      </c>
      <c r="B156" s="117" t="s">
        <v>15</v>
      </c>
      <c r="C156" s="117" t="s">
        <v>215</v>
      </c>
      <c r="D156" s="118" t="s">
        <v>189</v>
      </c>
      <c r="E156" s="117">
        <v>24</v>
      </c>
      <c r="F156" s="117">
        <v>160</v>
      </c>
      <c r="G156" s="117" t="s">
        <v>24</v>
      </c>
      <c r="H156" s="120"/>
      <c r="I156" s="117"/>
      <c r="J156" s="117"/>
      <c r="K156" s="122">
        <v>2999</v>
      </c>
      <c r="L156" s="117" t="s">
        <v>21</v>
      </c>
      <c r="M156" s="145">
        <v>3898.7</v>
      </c>
    </row>
    <row r="157" spans="1:13">
      <c r="A157" s="117">
        <v>152</v>
      </c>
      <c r="B157" s="117" t="s">
        <v>15</v>
      </c>
      <c r="C157" s="117" t="s">
        <v>215</v>
      </c>
      <c r="D157" s="118" t="s">
        <v>190</v>
      </c>
      <c r="E157" s="117">
        <v>9</v>
      </c>
      <c r="F157" s="117">
        <v>166</v>
      </c>
      <c r="G157" s="117" t="s">
        <v>24</v>
      </c>
      <c r="H157" s="117">
        <v>33297</v>
      </c>
      <c r="I157" s="117">
        <v>33297</v>
      </c>
      <c r="J157" s="117">
        <v>5000</v>
      </c>
      <c r="K157" s="122">
        <v>4734</v>
      </c>
      <c r="L157" s="117" t="s">
        <v>21</v>
      </c>
      <c r="M157" s="145">
        <v>6154.2</v>
      </c>
    </row>
    <row r="158" spans="1:13">
      <c r="A158" s="117">
        <v>153</v>
      </c>
      <c r="B158" s="117" t="s">
        <v>15</v>
      </c>
      <c r="C158" s="117" t="s">
        <v>215</v>
      </c>
      <c r="D158" s="118" t="s">
        <v>105</v>
      </c>
      <c r="E158" s="117">
        <v>9</v>
      </c>
      <c r="F158" s="117">
        <v>167</v>
      </c>
      <c r="G158" s="117" t="s">
        <v>24</v>
      </c>
      <c r="H158" s="120"/>
      <c r="I158" s="121"/>
      <c r="J158" s="117">
        <v>1000</v>
      </c>
      <c r="K158" s="122">
        <v>100</v>
      </c>
      <c r="L158" s="117" t="s">
        <v>21</v>
      </c>
      <c r="M158" s="146">
        <v>50</v>
      </c>
    </row>
    <row r="159" spans="1:13">
      <c r="A159" s="117">
        <v>154</v>
      </c>
      <c r="B159" s="117" t="s">
        <v>15</v>
      </c>
      <c r="C159" s="117" t="s">
        <v>215</v>
      </c>
      <c r="D159" s="118" t="s">
        <v>190</v>
      </c>
      <c r="E159" s="117">
        <v>9</v>
      </c>
      <c r="F159" s="117" t="s">
        <v>191</v>
      </c>
      <c r="G159" s="117" t="s">
        <v>24</v>
      </c>
      <c r="H159" s="120"/>
      <c r="I159" s="117"/>
      <c r="J159" s="117">
        <v>5000</v>
      </c>
      <c r="K159" s="122">
        <v>5000</v>
      </c>
      <c r="L159" s="117" t="s">
        <v>21</v>
      </c>
      <c r="M159" s="145">
        <v>6500</v>
      </c>
    </row>
    <row r="160" spans="1:13">
      <c r="A160" s="117">
        <v>155</v>
      </c>
      <c r="B160" s="117" t="s">
        <v>15</v>
      </c>
      <c r="C160" s="117" t="s">
        <v>215</v>
      </c>
      <c r="D160" s="118" t="s">
        <v>192</v>
      </c>
      <c r="E160" s="117">
        <v>9</v>
      </c>
      <c r="F160" s="117">
        <v>165</v>
      </c>
      <c r="G160" s="117" t="s">
        <v>24</v>
      </c>
      <c r="H160" s="120"/>
      <c r="I160" s="117"/>
      <c r="J160" s="117">
        <v>5000</v>
      </c>
      <c r="K160" s="122">
        <v>2575</v>
      </c>
      <c r="L160" s="117" t="s">
        <v>21</v>
      </c>
      <c r="M160" s="145">
        <v>3347.5</v>
      </c>
    </row>
    <row r="161" spans="1:13">
      <c r="A161" s="117">
        <v>156</v>
      </c>
      <c r="B161" s="117" t="s">
        <v>15</v>
      </c>
      <c r="C161" s="117" t="s">
        <v>215</v>
      </c>
      <c r="D161" s="118" t="s">
        <v>121</v>
      </c>
      <c r="E161" s="117">
        <v>9</v>
      </c>
      <c r="F161" s="117">
        <v>138</v>
      </c>
      <c r="G161" s="117" t="s">
        <v>24</v>
      </c>
      <c r="H161" s="120"/>
      <c r="I161" s="117"/>
      <c r="J161" s="117">
        <v>4200</v>
      </c>
      <c r="K161" s="122">
        <v>235</v>
      </c>
      <c r="L161" s="117" t="s">
        <v>21</v>
      </c>
      <c r="M161" s="146">
        <v>117.5</v>
      </c>
    </row>
    <row r="162" spans="1:13">
      <c r="A162" s="117">
        <v>157</v>
      </c>
      <c r="B162" s="117" t="s">
        <v>15</v>
      </c>
      <c r="C162" s="117" t="s">
        <v>215</v>
      </c>
      <c r="D162" s="118" t="s">
        <v>193</v>
      </c>
      <c r="E162" s="117">
        <v>9</v>
      </c>
      <c r="F162" s="117">
        <v>137</v>
      </c>
      <c r="G162" s="117" t="s">
        <v>24</v>
      </c>
      <c r="H162" s="120"/>
      <c r="I162" s="117"/>
      <c r="J162" s="117">
        <v>5000</v>
      </c>
      <c r="K162" s="122">
        <v>1703</v>
      </c>
      <c r="L162" s="117" t="s">
        <v>21</v>
      </c>
      <c r="M162" s="145">
        <v>2213.9</v>
      </c>
    </row>
    <row r="163" spans="1:13">
      <c r="A163" s="117">
        <v>158</v>
      </c>
      <c r="B163" s="117" t="s">
        <v>15</v>
      </c>
      <c r="C163" s="117" t="s">
        <v>215</v>
      </c>
      <c r="D163" s="118" t="s">
        <v>194</v>
      </c>
      <c r="E163" s="117">
        <v>9</v>
      </c>
      <c r="F163" s="117">
        <v>136</v>
      </c>
      <c r="G163" s="117" t="s">
        <v>24</v>
      </c>
      <c r="H163" s="120"/>
      <c r="I163" s="117"/>
      <c r="J163" s="117">
        <v>7500</v>
      </c>
      <c r="K163" s="122">
        <v>7251</v>
      </c>
      <c r="L163" s="117" t="s">
        <v>21</v>
      </c>
      <c r="M163" s="145">
        <v>9426.2999999999993</v>
      </c>
    </row>
    <row r="164" spans="1:13">
      <c r="A164" s="117">
        <v>159</v>
      </c>
      <c r="B164" s="117" t="s">
        <v>15</v>
      </c>
      <c r="C164" s="117" t="s">
        <v>215</v>
      </c>
      <c r="D164" s="118" t="s">
        <v>195</v>
      </c>
      <c r="E164" s="117">
        <v>9</v>
      </c>
      <c r="F164" s="117">
        <v>135</v>
      </c>
      <c r="G164" s="117" t="s">
        <v>24</v>
      </c>
      <c r="H164" s="120" t="s">
        <v>196</v>
      </c>
      <c r="I164" s="117">
        <v>33293</v>
      </c>
      <c r="J164" s="117">
        <v>2500</v>
      </c>
      <c r="K164" s="122">
        <v>2500</v>
      </c>
      <c r="L164" s="117" t="s">
        <v>21</v>
      </c>
      <c r="M164" s="145">
        <v>3250</v>
      </c>
    </row>
    <row r="165" spans="1:13">
      <c r="A165" s="117">
        <v>160</v>
      </c>
      <c r="B165" s="117" t="s">
        <v>15</v>
      </c>
      <c r="C165" s="117" t="s">
        <v>215</v>
      </c>
      <c r="D165" s="118" t="s">
        <v>197</v>
      </c>
      <c r="E165" s="117">
        <v>9</v>
      </c>
      <c r="F165" s="117">
        <v>134</v>
      </c>
      <c r="G165" s="117" t="s">
        <v>24</v>
      </c>
      <c r="H165" s="120"/>
      <c r="I165" s="117"/>
      <c r="J165" s="117">
        <v>5000</v>
      </c>
      <c r="K165" s="122">
        <v>4166</v>
      </c>
      <c r="L165" s="117" t="s">
        <v>21</v>
      </c>
      <c r="M165" s="145">
        <v>5415.8</v>
      </c>
    </row>
    <row r="166" spans="1:13">
      <c r="A166" s="117">
        <v>161</v>
      </c>
      <c r="B166" s="117" t="s">
        <v>15</v>
      </c>
      <c r="C166" s="117" t="s">
        <v>215</v>
      </c>
      <c r="D166" s="118" t="s">
        <v>133</v>
      </c>
      <c r="E166" s="117">
        <v>9</v>
      </c>
      <c r="F166" s="117">
        <v>133</v>
      </c>
      <c r="G166" s="117" t="s">
        <v>24</v>
      </c>
      <c r="H166" s="120"/>
      <c r="I166" s="117"/>
      <c r="J166" s="117">
        <v>6100</v>
      </c>
      <c r="K166" s="122">
        <v>2159</v>
      </c>
      <c r="L166" s="117" t="s">
        <v>21</v>
      </c>
      <c r="M166" s="145">
        <v>2806.7</v>
      </c>
    </row>
    <row r="167" spans="1:13">
      <c r="A167" s="117">
        <v>162</v>
      </c>
      <c r="B167" s="117" t="s">
        <v>15</v>
      </c>
      <c r="C167" s="117" t="s">
        <v>215</v>
      </c>
      <c r="D167" s="118" t="s">
        <v>198</v>
      </c>
      <c r="E167" s="117">
        <v>9</v>
      </c>
      <c r="F167" s="117">
        <v>132</v>
      </c>
      <c r="G167" s="117" t="s">
        <v>24</v>
      </c>
      <c r="H167" s="120" t="s">
        <v>199</v>
      </c>
      <c r="I167" s="117">
        <v>33294</v>
      </c>
      <c r="J167" s="117">
        <v>2500</v>
      </c>
      <c r="K167" s="122">
        <v>128</v>
      </c>
      <c r="L167" s="117" t="s">
        <v>21</v>
      </c>
      <c r="M167" s="146">
        <v>64</v>
      </c>
    </row>
    <row r="168" spans="1:13">
      <c r="A168" s="117">
        <v>163</v>
      </c>
      <c r="B168" s="117" t="s">
        <v>15</v>
      </c>
      <c r="C168" s="117" t="s">
        <v>215</v>
      </c>
      <c r="D168" s="118" t="s">
        <v>97</v>
      </c>
      <c r="E168" s="117">
        <v>9</v>
      </c>
      <c r="F168" s="117">
        <v>131</v>
      </c>
      <c r="G168" s="117" t="s">
        <v>24</v>
      </c>
      <c r="H168" s="120"/>
      <c r="I168" s="117"/>
      <c r="J168" s="117">
        <v>2500</v>
      </c>
      <c r="K168" s="122">
        <v>8</v>
      </c>
      <c r="L168" s="117" t="s">
        <v>21</v>
      </c>
      <c r="M168" s="146">
        <v>4</v>
      </c>
    </row>
    <row r="169" spans="1:13">
      <c r="A169" s="117">
        <v>164</v>
      </c>
      <c r="B169" s="117" t="s">
        <v>15</v>
      </c>
      <c r="C169" s="117" t="s">
        <v>215</v>
      </c>
      <c r="D169" s="118" t="s">
        <v>200</v>
      </c>
      <c r="E169" s="117">
        <v>9</v>
      </c>
      <c r="F169" s="117">
        <v>130</v>
      </c>
      <c r="G169" s="117" t="s">
        <v>24</v>
      </c>
      <c r="H169" s="120"/>
      <c r="I169" s="117"/>
      <c r="J169" s="117">
        <v>2500</v>
      </c>
      <c r="K169" s="122">
        <v>3</v>
      </c>
      <c r="L169" s="117" t="s">
        <v>21</v>
      </c>
      <c r="M169" s="146">
        <v>1.5</v>
      </c>
    </row>
    <row r="170" spans="1:13">
      <c r="A170" s="117">
        <v>165</v>
      </c>
      <c r="B170" s="117" t="s">
        <v>15</v>
      </c>
      <c r="C170" s="117" t="s">
        <v>215</v>
      </c>
      <c r="D170" s="118" t="s">
        <v>137</v>
      </c>
      <c r="E170" s="117">
        <v>9</v>
      </c>
      <c r="F170" s="117">
        <v>44</v>
      </c>
      <c r="G170" s="117" t="s">
        <v>24</v>
      </c>
      <c r="H170" s="117">
        <v>33298</v>
      </c>
      <c r="I170" s="117">
        <v>33298</v>
      </c>
      <c r="J170" s="117">
        <v>2500</v>
      </c>
      <c r="K170" s="122">
        <v>2</v>
      </c>
      <c r="L170" s="117" t="s">
        <v>21</v>
      </c>
      <c r="M170" s="146">
        <v>1</v>
      </c>
    </row>
    <row r="171" spans="1:13">
      <c r="A171" s="117">
        <v>166</v>
      </c>
      <c r="B171" s="117" t="s">
        <v>15</v>
      </c>
      <c r="C171" s="117" t="s">
        <v>215</v>
      </c>
      <c r="D171" s="118" t="s">
        <v>84</v>
      </c>
      <c r="E171" s="117">
        <v>9</v>
      </c>
      <c r="F171" s="117">
        <v>45</v>
      </c>
      <c r="G171" s="117" t="s">
        <v>24</v>
      </c>
      <c r="H171" s="117">
        <v>33292</v>
      </c>
      <c r="I171" s="117">
        <v>33292</v>
      </c>
      <c r="J171" s="117">
        <v>2500</v>
      </c>
      <c r="K171" s="122">
        <v>7</v>
      </c>
      <c r="L171" s="117" t="s">
        <v>21</v>
      </c>
      <c r="M171" s="146">
        <v>3.5</v>
      </c>
    </row>
    <row r="172" spans="1:13">
      <c r="A172" s="117">
        <v>167</v>
      </c>
      <c r="B172" s="117" t="s">
        <v>15</v>
      </c>
      <c r="C172" s="117" t="s">
        <v>215</v>
      </c>
      <c r="D172" s="118" t="s">
        <v>201</v>
      </c>
      <c r="E172" s="117">
        <v>9</v>
      </c>
      <c r="F172" s="117">
        <v>46</v>
      </c>
      <c r="G172" s="117" t="s">
        <v>24</v>
      </c>
      <c r="H172" s="120"/>
      <c r="I172" s="117"/>
      <c r="J172" s="117">
        <v>5000</v>
      </c>
      <c r="K172" s="122">
        <v>25</v>
      </c>
      <c r="L172" s="117" t="s">
        <v>21</v>
      </c>
      <c r="M172" s="146">
        <v>12.5</v>
      </c>
    </row>
    <row r="173" spans="1:13">
      <c r="A173" s="117">
        <v>168</v>
      </c>
      <c r="B173" s="117" t="s">
        <v>15</v>
      </c>
      <c r="C173" s="117" t="s">
        <v>215</v>
      </c>
      <c r="D173" s="118" t="s">
        <v>202</v>
      </c>
      <c r="E173" s="117">
        <v>9</v>
      </c>
      <c r="F173" s="117">
        <v>47</v>
      </c>
      <c r="G173" s="117" t="s">
        <v>24</v>
      </c>
      <c r="H173" s="120" t="s">
        <v>203</v>
      </c>
      <c r="I173" s="117">
        <v>31852</v>
      </c>
      <c r="J173" s="117">
        <v>3800</v>
      </c>
      <c r="K173" s="122">
        <v>660</v>
      </c>
      <c r="L173" s="117" t="s">
        <v>21</v>
      </c>
      <c r="M173" s="146">
        <v>330</v>
      </c>
    </row>
    <row r="174" spans="1:13">
      <c r="A174" s="117">
        <v>169</v>
      </c>
      <c r="B174" s="117" t="s">
        <v>15</v>
      </c>
      <c r="C174" s="117" t="s">
        <v>215</v>
      </c>
      <c r="D174" s="118" t="s">
        <v>204</v>
      </c>
      <c r="E174" s="117">
        <v>9</v>
      </c>
      <c r="F174" s="117">
        <v>48</v>
      </c>
      <c r="G174" s="117" t="s">
        <v>24</v>
      </c>
      <c r="H174" s="120"/>
      <c r="I174" s="117"/>
      <c r="J174" s="117">
        <v>5000</v>
      </c>
      <c r="K174" s="122">
        <v>4918</v>
      </c>
      <c r="L174" s="117" t="s">
        <v>21</v>
      </c>
      <c r="M174" s="145">
        <v>6393.4</v>
      </c>
    </row>
    <row r="175" spans="1:13">
      <c r="A175" s="117">
        <v>170</v>
      </c>
      <c r="B175" s="117" t="s">
        <v>15</v>
      </c>
      <c r="C175" s="117" t="s">
        <v>215</v>
      </c>
      <c r="D175" s="118" t="s">
        <v>84</v>
      </c>
      <c r="E175" s="117">
        <v>9</v>
      </c>
      <c r="F175" s="117">
        <v>49</v>
      </c>
      <c r="G175" s="117" t="s">
        <v>24</v>
      </c>
      <c r="H175" s="120"/>
      <c r="I175" s="117"/>
      <c r="J175" s="117">
        <v>15000</v>
      </c>
      <c r="K175" s="122">
        <v>13694</v>
      </c>
      <c r="L175" s="117" t="s">
        <v>21</v>
      </c>
      <c r="M175" s="145">
        <v>17802.2</v>
      </c>
    </row>
    <row r="176" spans="1:13">
      <c r="A176" s="117">
        <v>171</v>
      </c>
      <c r="B176" s="117" t="s">
        <v>15</v>
      </c>
      <c r="C176" s="117" t="s">
        <v>215</v>
      </c>
      <c r="D176" s="118" t="s">
        <v>205</v>
      </c>
      <c r="E176" s="117">
        <v>9</v>
      </c>
      <c r="F176" s="117">
        <v>50</v>
      </c>
      <c r="G176" s="117" t="s">
        <v>24</v>
      </c>
      <c r="H176" s="120"/>
      <c r="I176" s="117"/>
      <c r="J176" s="117">
        <v>4000</v>
      </c>
      <c r="K176" s="122">
        <v>32</v>
      </c>
      <c r="L176" s="117" t="s">
        <v>21</v>
      </c>
      <c r="M176" s="146">
        <v>16</v>
      </c>
    </row>
    <row r="177" spans="1:13">
      <c r="A177" s="117">
        <v>172</v>
      </c>
      <c r="B177" s="117" t="s">
        <v>15</v>
      </c>
      <c r="C177" s="117" t="s">
        <v>215</v>
      </c>
      <c r="D177" s="118" t="s">
        <v>205</v>
      </c>
      <c r="E177" s="117">
        <v>9</v>
      </c>
      <c r="F177" s="117">
        <v>50</v>
      </c>
      <c r="G177" s="117" t="s">
        <v>24</v>
      </c>
      <c r="H177" s="120"/>
      <c r="I177" s="117"/>
      <c r="J177" s="117">
        <v>4000</v>
      </c>
      <c r="K177" s="122">
        <v>55</v>
      </c>
      <c r="L177" s="117" t="s">
        <v>21</v>
      </c>
      <c r="M177" s="146">
        <v>27.5</v>
      </c>
    </row>
    <row r="178" spans="1:13">
      <c r="A178" s="117">
        <v>173</v>
      </c>
      <c r="B178" s="117" t="s">
        <v>15</v>
      </c>
      <c r="C178" s="117" t="s">
        <v>215</v>
      </c>
      <c r="D178" s="118" t="s">
        <v>205</v>
      </c>
      <c r="E178" s="117">
        <v>9</v>
      </c>
      <c r="F178" s="117">
        <v>50</v>
      </c>
      <c r="G178" s="117" t="s">
        <v>24</v>
      </c>
      <c r="H178" s="120"/>
      <c r="I178" s="117"/>
      <c r="J178" s="117">
        <v>4000</v>
      </c>
      <c r="K178" s="122">
        <v>5</v>
      </c>
      <c r="L178" s="117" t="s">
        <v>21</v>
      </c>
      <c r="M178" s="146">
        <v>2.5</v>
      </c>
    </row>
    <row r="179" spans="1:13">
      <c r="A179" s="117">
        <v>174</v>
      </c>
      <c r="B179" s="117" t="s">
        <v>15</v>
      </c>
      <c r="C179" s="117" t="s">
        <v>215</v>
      </c>
      <c r="D179" s="118" t="s">
        <v>202</v>
      </c>
      <c r="E179" s="117">
        <v>9</v>
      </c>
      <c r="F179" s="117">
        <v>47</v>
      </c>
      <c r="G179" s="117" t="s">
        <v>24</v>
      </c>
      <c r="H179" s="120" t="s">
        <v>203</v>
      </c>
      <c r="I179" s="117">
        <v>31852</v>
      </c>
      <c r="J179" s="117">
        <v>3800</v>
      </c>
      <c r="K179" s="122">
        <v>916</v>
      </c>
      <c r="L179" s="117" t="s">
        <v>21</v>
      </c>
      <c r="M179" s="146">
        <v>458</v>
      </c>
    </row>
    <row r="180" spans="1:13">
      <c r="A180" s="117">
        <v>175</v>
      </c>
      <c r="B180" s="117" t="s">
        <v>15</v>
      </c>
      <c r="C180" s="117" t="s">
        <v>215</v>
      </c>
      <c r="D180" s="118" t="s">
        <v>201</v>
      </c>
      <c r="E180" s="117">
        <v>9</v>
      </c>
      <c r="F180" s="117">
        <v>46</v>
      </c>
      <c r="G180" s="117" t="s">
        <v>24</v>
      </c>
      <c r="H180" s="120"/>
      <c r="I180" s="117"/>
      <c r="J180" s="117">
        <v>5000</v>
      </c>
      <c r="K180" s="122">
        <v>579</v>
      </c>
      <c r="L180" s="117" t="s">
        <v>21</v>
      </c>
      <c r="M180" s="146">
        <v>289.5</v>
      </c>
    </row>
    <row r="181" spans="1:13">
      <c r="A181" s="117">
        <v>176</v>
      </c>
      <c r="B181" s="117" t="s">
        <v>15</v>
      </c>
      <c r="C181" s="117" t="s">
        <v>215</v>
      </c>
      <c r="D181" s="118" t="s">
        <v>84</v>
      </c>
      <c r="E181" s="117">
        <v>9</v>
      </c>
      <c r="F181" s="117">
        <v>45</v>
      </c>
      <c r="G181" s="117" t="s">
        <v>24</v>
      </c>
      <c r="H181" s="117">
        <v>33292</v>
      </c>
      <c r="I181" s="117">
        <v>33292</v>
      </c>
      <c r="J181" s="117">
        <v>2500</v>
      </c>
      <c r="K181" s="122">
        <v>69</v>
      </c>
      <c r="L181" s="117" t="s">
        <v>21</v>
      </c>
      <c r="M181" s="146">
        <v>34.5</v>
      </c>
    </row>
    <row r="182" spans="1:13">
      <c r="A182" s="117">
        <v>177</v>
      </c>
      <c r="B182" s="117" t="s">
        <v>15</v>
      </c>
      <c r="C182" s="117" t="s">
        <v>215</v>
      </c>
      <c r="D182" s="118" t="s">
        <v>206</v>
      </c>
      <c r="E182" s="117">
        <v>9</v>
      </c>
      <c r="F182" s="117">
        <v>44</v>
      </c>
      <c r="G182" s="117" t="s">
        <v>24</v>
      </c>
      <c r="H182" s="117">
        <v>33298</v>
      </c>
      <c r="I182" s="117">
        <v>33298</v>
      </c>
      <c r="J182" s="117">
        <v>2500</v>
      </c>
      <c r="K182" s="122">
        <v>7</v>
      </c>
      <c r="L182" s="117" t="s">
        <v>21</v>
      </c>
      <c r="M182" s="146">
        <v>3.5</v>
      </c>
    </row>
    <row r="183" spans="1:13">
      <c r="A183" s="117">
        <v>178</v>
      </c>
      <c r="B183" s="117" t="s">
        <v>15</v>
      </c>
      <c r="C183" s="117" t="s">
        <v>215</v>
      </c>
      <c r="D183" s="118" t="s">
        <v>207</v>
      </c>
      <c r="E183" s="117">
        <v>9</v>
      </c>
      <c r="F183" s="117">
        <v>43</v>
      </c>
      <c r="G183" s="117" t="s">
        <v>24</v>
      </c>
      <c r="H183" s="120"/>
      <c r="I183" s="117"/>
      <c r="J183" s="117">
        <v>2500</v>
      </c>
      <c r="K183" s="122">
        <v>1</v>
      </c>
      <c r="L183" s="117" t="s">
        <v>21</v>
      </c>
      <c r="M183" s="146">
        <v>0.5</v>
      </c>
    </row>
    <row r="184" spans="1:13" ht="12.75" customHeight="1">
      <c r="A184" s="117">
        <v>179</v>
      </c>
      <c r="B184" s="125" t="s">
        <v>15</v>
      </c>
      <c r="C184" s="125" t="s">
        <v>216</v>
      </c>
      <c r="D184" s="126" t="s">
        <v>229</v>
      </c>
      <c r="E184" s="125">
        <v>9</v>
      </c>
      <c r="F184" s="127" t="s">
        <v>230</v>
      </c>
      <c r="G184" s="125" t="s">
        <v>211</v>
      </c>
      <c r="H184" s="128" t="s">
        <v>584</v>
      </c>
      <c r="I184" s="129">
        <v>36126</v>
      </c>
      <c r="J184" s="125">
        <v>28700</v>
      </c>
      <c r="K184" s="130">
        <v>2739</v>
      </c>
      <c r="L184" s="125" t="s">
        <v>21</v>
      </c>
      <c r="M184" s="147">
        <v>2054.25</v>
      </c>
    </row>
    <row r="185" spans="1:13" ht="15.75" customHeight="1">
      <c r="A185" s="117">
        <v>180</v>
      </c>
      <c r="B185" s="125" t="s">
        <v>15</v>
      </c>
      <c r="C185" s="125" t="s">
        <v>216</v>
      </c>
      <c r="D185" s="126" t="s">
        <v>229</v>
      </c>
      <c r="E185" s="125">
        <v>9</v>
      </c>
      <c r="F185" s="127" t="s">
        <v>230</v>
      </c>
      <c r="G185" s="125" t="s">
        <v>211</v>
      </c>
      <c r="H185" s="128" t="s">
        <v>583</v>
      </c>
      <c r="I185" s="125">
        <v>36179</v>
      </c>
      <c r="J185" s="125">
        <v>17500</v>
      </c>
      <c r="K185" s="130">
        <v>4326</v>
      </c>
      <c r="L185" s="125" t="s">
        <v>21</v>
      </c>
      <c r="M185" s="147">
        <v>3244.5</v>
      </c>
    </row>
    <row r="186" spans="1:13" ht="27" customHeight="1">
      <c r="A186" s="117">
        <v>181</v>
      </c>
      <c r="B186" s="125" t="s">
        <v>15</v>
      </c>
      <c r="C186" s="125" t="s">
        <v>216</v>
      </c>
      <c r="D186" s="126" t="s">
        <v>231</v>
      </c>
      <c r="E186" s="125">
        <v>30</v>
      </c>
      <c r="F186" s="127" t="s">
        <v>232</v>
      </c>
      <c r="G186" s="125" t="s">
        <v>24</v>
      </c>
      <c r="H186" s="128" t="s">
        <v>582</v>
      </c>
      <c r="I186" s="125">
        <v>32874</v>
      </c>
      <c r="J186" s="125" t="s">
        <v>233</v>
      </c>
      <c r="K186" s="130">
        <v>6610</v>
      </c>
      <c r="L186" s="125" t="s">
        <v>27</v>
      </c>
      <c r="M186" s="147">
        <v>39660</v>
      </c>
    </row>
    <row r="187" spans="1:13" ht="409.6" customHeight="1">
      <c r="A187" s="150">
        <v>182</v>
      </c>
      <c r="B187" s="151" t="s">
        <v>15</v>
      </c>
      <c r="C187" s="152" t="s">
        <v>216</v>
      </c>
      <c r="D187" s="153" t="s">
        <v>745</v>
      </c>
      <c r="E187" s="124">
        <v>30</v>
      </c>
      <c r="F187" s="132">
        <v>167</v>
      </c>
      <c r="G187" s="124" t="s">
        <v>24</v>
      </c>
      <c r="H187" s="124" t="s">
        <v>234</v>
      </c>
      <c r="I187" s="124">
        <v>32049</v>
      </c>
      <c r="J187" s="124">
        <v>30388</v>
      </c>
      <c r="K187" s="133">
        <v>49</v>
      </c>
      <c r="L187" s="124" t="s">
        <v>27</v>
      </c>
      <c r="M187" s="148">
        <v>294</v>
      </c>
    </row>
    <row r="188" spans="1:13" ht="27.75" customHeight="1">
      <c r="A188" s="117">
        <v>183</v>
      </c>
      <c r="B188" s="125" t="s">
        <v>15</v>
      </c>
      <c r="C188" s="125" t="s">
        <v>216</v>
      </c>
      <c r="D188" s="126" t="s">
        <v>235</v>
      </c>
      <c r="E188" s="125">
        <v>30</v>
      </c>
      <c r="F188" s="127">
        <v>167</v>
      </c>
      <c r="G188" s="125" t="s">
        <v>24</v>
      </c>
      <c r="H188" s="128" t="s">
        <v>236</v>
      </c>
      <c r="I188" s="125">
        <v>30998</v>
      </c>
      <c r="J188" s="125">
        <v>454</v>
      </c>
      <c r="K188" s="130">
        <v>174</v>
      </c>
      <c r="L188" s="125" t="s">
        <v>27</v>
      </c>
      <c r="M188" s="147">
        <v>1044</v>
      </c>
    </row>
    <row r="189" spans="1:13">
      <c r="A189" s="117">
        <v>184</v>
      </c>
      <c r="B189" s="125" t="s">
        <v>15</v>
      </c>
      <c r="C189" s="125" t="s">
        <v>216</v>
      </c>
      <c r="D189" s="126" t="s">
        <v>235</v>
      </c>
      <c r="E189" s="125">
        <v>30</v>
      </c>
      <c r="F189" s="127">
        <v>167</v>
      </c>
      <c r="G189" s="125" t="s">
        <v>24</v>
      </c>
      <c r="H189" s="128" t="s">
        <v>237</v>
      </c>
      <c r="I189" s="125">
        <v>31019</v>
      </c>
      <c r="J189" s="125">
        <v>496</v>
      </c>
      <c r="K189" s="130">
        <v>83</v>
      </c>
      <c r="L189" s="125" t="s">
        <v>27</v>
      </c>
      <c r="M189" s="148">
        <v>498</v>
      </c>
    </row>
    <row r="190" spans="1:13">
      <c r="A190" s="117">
        <v>185</v>
      </c>
      <c r="B190" s="125" t="s">
        <v>15</v>
      </c>
      <c r="C190" s="125" t="s">
        <v>216</v>
      </c>
      <c r="D190" s="126" t="s">
        <v>235</v>
      </c>
      <c r="E190" s="125">
        <v>30</v>
      </c>
      <c r="F190" s="127">
        <v>167</v>
      </c>
      <c r="G190" s="125" t="s">
        <v>24</v>
      </c>
      <c r="H190" s="128" t="s">
        <v>238</v>
      </c>
      <c r="I190" s="125">
        <v>31016</v>
      </c>
      <c r="J190" s="125">
        <v>496</v>
      </c>
      <c r="K190" s="130">
        <v>2</v>
      </c>
      <c r="L190" s="125" t="s">
        <v>27</v>
      </c>
      <c r="M190" s="148">
        <v>12</v>
      </c>
    </row>
    <row r="191" spans="1:13" ht="406.5" customHeight="1">
      <c r="A191" s="117">
        <v>186</v>
      </c>
      <c r="B191" s="124" t="s">
        <v>15</v>
      </c>
      <c r="C191" s="125" t="s">
        <v>216</v>
      </c>
      <c r="D191" s="131" t="s">
        <v>580</v>
      </c>
      <c r="E191" s="124">
        <v>30</v>
      </c>
      <c r="F191" s="132">
        <v>167</v>
      </c>
      <c r="G191" s="124" t="s">
        <v>24</v>
      </c>
      <c r="H191" s="134" t="s">
        <v>234</v>
      </c>
      <c r="I191" s="124">
        <v>32049</v>
      </c>
      <c r="J191" s="124">
        <v>30388</v>
      </c>
      <c r="K191" s="133">
        <v>531</v>
      </c>
      <c r="L191" s="124" t="s">
        <v>27</v>
      </c>
      <c r="M191" s="147">
        <v>3186</v>
      </c>
    </row>
    <row r="192" spans="1:13">
      <c r="A192" s="117">
        <v>187</v>
      </c>
      <c r="B192" s="125" t="s">
        <v>15</v>
      </c>
      <c r="C192" s="125" t="s">
        <v>216</v>
      </c>
      <c r="D192" s="126" t="s">
        <v>235</v>
      </c>
      <c r="E192" s="125">
        <v>30</v>
      </c>
      <c r="F192" s="127">
        <v>167</v>
      </c>
      <c r="G192" s="125" t="s">
        <v>24</v>
      </c>
      <c r="H192" s="128" t="s">
        <v>239</v>
      </c>
      <c r="I192" s="125">
        <v>31596</v>
      </c>
      <c r="J192" s="125">
        <v>621</v>
      </c>
      <c r="K192" s="130">
        <v>454</v>
      </c>
      <c r="L192" s="125" t="s">
        <v>27</v>
      </c>
      <c r="M192" s="147">
        <v>2724</v>
      </c>
    </row>
    <row r="193" spans="1:13">
      <c r="A193" s="117">
        <v>188</v>
      </c>
      <c r="B193" s="125" t="s">
        <v>15</v>
      </c>
      <c r="C193" s="125" t="s">
        <v>216</v>
      </c>
      <c r="D193" s="126" t="s">
        <v>235</v>
      </c>
      <c r="E193" s="125">
        <v>30</v>
      </c>
      <c r="F193" s="127">
        <v>167</v>
      </c>
      <c r="G193" s="125" t="s">
        <v>24</v>
      </c>
      <c r="H193" s="128" t="s">
        <v>240</v>
      </c>
      <c r="I193" s="125">
        <v>31598</v>
      </c>
      <c r="J193" s="125">
        <v>521</v>
      </c>
      <c r="K193" s="130">
        <v>472</v>
      </c>
      <c r="L193" s="125" t="s">
        <v>27</v>
      </c>
      <c r="M193" s="147">
        <v>2832</v>
      </c>
    </row>
    <row r="194" spans="1:13">
      <c r="A194" s="117">
        <v>189</v>
      </c>
      <c r="B194" s="125" t="s">
        <v>15</v>
      </c>
      <c r="C194" s="125" t="s">
        <v>216</v>
      </c>
      <c r="D194" s="126" t="s">
        <v>235</v>
      </c>
      <c r="E194" s="125">
        <v>30</v>
      </c>
      <c r="F194" s="127">
        <v>167</v>
      </c>
      <c r="G194" s="125" t="s">
        <v>24</v>
      </c>
      <c r="H194" s="128" t="s">
        <v>241</v>
      </c>
      <c r="I194" s="125">
        <v>31566</v>
      </c>
      <c r="J194" s="125">
        <v>521</v>
      </c>
      <c r="K194" s="130">
        <v>521</v>
      </c>
      <c r="L194" s="125" t="s">
        <v>27</v>
      </c>
      <c r="M194" s="147">
        <v>3126</v>
      </c>
    </row>
    <row r="195" spans="1:13">
      <c r="A195" s="117">
        <v>190</v>
      </c>
      <c r="B195" s="125" t="s">
        <v>15</v>
      </c>
      <c r="C195" s="125" t="s">
        <v>216</v>
      </c>
      <c r="D195" s="126" t="s">
        <v>235</v>
      </c>
      <c r="E195" s="125">
        <v>30</v>
      </c>
      <c r="F195" s="127">
        <v>167</v>
      </c>
      <c r="G195" s="125" t="s">
        <v>24</v>
      </c>
      <c r="H195" s="128" t="s">
        <v>242</v>
      </c>
      <c r="I195" s="125">
        <v>31591</v>
      </c>
      <c r="J195" s="125">
        <v>521</v>
      </c>
      <c r="K195" s="130">
        <v>488</v>
      </c>
      <c r="L195" s="125" t="s">
        <v>27</v>
      </c>
      <c r="M195" s="147">
        <v>2928</v>
      </c>
    </row>
    <row r="196" spans="1:13">
      <c r="A196" s="117">
        <v>191</v>
      </c>
      <c r="B196" s="125" t="s">
        <v>15</v>
      </c>
      <c r="C196" s="125" t="s">
        <v>216</v>
      </c>
      <c r="D196" s="126" t="s">
        <v>235</v>
      </c>
      <c r="E196" s="125">
        <v>30</v>
      </c>
      <c r="F196" s="127">
        <v>167</v>
      </c>
      <c r="G196" s="125" t="s">
        <v>24</v>
      </c>
      <c r="H196" s="128" t="s">
        <v>243</v>
      </c>
      <c r="I196" s="125">
        <v>31570</v>
      </c>
      <c r="J196" s="125">
        <v>521</v>
      </c>
      <c r="K196" s="130">
        <v>370</v>
      </c>
      <c r="L196" s="125" t="s">
        <v>27</v>
      </c>
      <c r="M196" s="147">
        <v>2220</v>
      </c>
    </row>
    <row r="197" spans="1:13">
      <c r="A197" s="117">
        <v>192</v>
      </c>
      <c r="B197" s="125" t="s">
        <v>15</v>
      </c>
      <c r="C197" s="125" t="s">
        <v>216</v>
      </c>
      <c r="D197" s="126" t="s">
        <v>235</v>
      </c>
      <c r="E197" s="125">
        <v>30</v>
      </c>
      <c r="F197" s="127">
        <v>167</v>
      </c>
      <c r="G197" s="125" t="s">
        <v>24</v>
      </c>
      <c r="H197" s="128" t="s">
        <v>244</v>
      </c>
      <c r="I197" s="125">
        <v>31597</v>
      </c>
      <c r="J197" s="125">
        <v>521</v>
      </c>
      <c r="K197" s="130">
        <v>238</v>
      </c>
      <c r="L197" s="125" t="s">
        <v>27</v>
      </c>
      <c r="M197" s="147">
        <v>1428</v>
      </c>
    </row>
    <row r="198" spans="1:13">
      <c r="A198" s="117">
        <v>193</v>
      </c>
      <c r="B198" s="125" t="s">
        <v>15</v>
      </c>
      <c r="C198" s="125" t="s">
        <v>216</v>
      </c>
      <c r="D198" s="126" t="s">
        <v>235</v>
      </c>
      <c r="E198" s="125">
        <v>30</v>
      </c>
      <c r="F198" s="127">
        <v>167</v>
      </c>
      <c r="G198" s="125" t="s">
        <v>24</v>
      </c>
      <c r="H198" s="128" t="s">
        <v>245</v>
      </c>
      <c r="I198" s="125">
        <v>31565</v>
      </c>
      <c r="J198" s="125">
        <v>521</v>
      </c>
      <c r="K198" s="130">
        <v>114</v>
      </c>
      <c r="L198" s="125" t="s">
        <v>27</v>
      </c>
      <c r="M198" s="148">
        <v>684</v>
      </c>
    </row>
    <row r="199" spans="1:13">
      <c r="A199" s="117">
        <v>194</v>
      </c>
      <c r="B199" s="125" t="s">
        <v>15</v>
      </c>
      <c r="C199" s="125" t="s">
        <v>216</v>
      </c>
      <c r="D199" s="126" t="s">
        <v>235</v>
      </c>
      <c r="E199" s="125">
        <v>30</v>
      </c>
      <c r="F199" s="127">
        <v>167</v>
      </c>
      <c r="G199" s="125" t="s">
        <v>24</v>
      </c>
      <c r="H199" s="128" t="s">
        <v>246</v>
      </c>
      <c r="I199" s="125">
        <v>31564</v>
      </c>
      <c r="J199" s="125">
        <v>521</v>
      </c>
      <c r="K199" s="130">
        <v>14</v>
      </c>
      <c r="L199" s="125" t="s">
        <v>27</v>
      </c>
      <c r="M199" s="148">
        <v>84</v>
      </c>
    </row>
    <row r="200" spans="1:13">
      <c r="A200" s="117">
        <v>195</v>
      </c>
      <c r="B200" s="125" t="s">
        <v>15</v>
      </c>
      <c r="C200" s="125" t="s">
        <v>216</v>
      </c>
      <c r="D200" s="126" t="s">
        <v>247</v>
      </c>
      <c r="E200" s="125">
        <v>30</v>
      </c>
      <c r="F200" s="127">
        <v>167</v>
      </c>
      <c r="G200" s="125" t="s">
        <v>24</v>
      </c>
      <c r="H200" s="128" t="s">
        <v>248</v>
      </c>
      <c r="I200" s="125">
        <v>34399</v>
      </c>
      <c r="J200" s="125">
        <v>521</v>
      </c>
      <c r="K200" s="130">
        <v>78</v>
      </c>
      <c r="L200" s="125" t="s">
        <v>27</v>
      </c>
      <c r="M200" s="148">
        <v>468</v>
      </c>
    </row>
    <row r="201" spans="1:13">
      <c r="A201" s="117">
        <v>196</v>
      </c>
      <c r="B201" s="125" t="s">
        <v>15</v>
      </c>
      <c r="C201" s="125" t="s">
        <v>216</v>
      </c>
      <c r="D201" s="126" t="s">
        <v>249</v>
      </c>
      <c r="E201" s="125">
        <v>30</v>
      </c>
      <c r="F201" s="127">
        <v>167</v>
      </c>
      <c r="G201" s="125" t="s">
        <v>24</v>
      </c>
      <c r="H201" s="128" t="s">
        <v>250</v>
      </c>
      <c r="I201" s="125">
        <v>34398</v>
      </c>
      <c r="J201" s="125">
        <v>521</v>
      </c>
      <c r="K201" s="130">
        <v>368</v>
      </c>
      <c r="L201" s="125" t="s">
        <v>27</v>
      </c>
      <c r="M201" s="147">
        <v>2208</v>
      </c>
    </row>
    <row r="202" spans="1:13">
      <c r="A202" s="117">
        <v>197</v>
      </c>
      <c r="B202" s="125" t="s">
        <v>15</v>
      </c>
      <c r="C202" s="125" t="s">
        <v>216</v>
      </c>
      <c r="D202" s="126" t="s">
        <v>249</v>
      </c>
      <c r="E202" s="125">
        <v>30</v>
      </c>
      <c r="F202" s="127">
        <v>167</v>
      </c>
      <c r="G202" s="125" t="s">
        <v>24</v>
      </c>
      <c r="H202" s="128" t="s">
        <v>251</v>
      </c>
      <c r="I202" s="125">
        <v>34397</v>
      </c>
      <c r="J202" s="125">
        <v>521</v>
      </c>
      <c r="K202" s="130">
        <v>412</v>
      </c>
      <c r="L202" s="125" t="s">
        <v>27</v>
      </c>
      <c r="M202" s="147">
        <v>2472</v>
      </c>
    </row>
    <row r="203" spans="1:13" ht="30">
      <c r="A203" s="117">
        <v>198</v>
      </c>
      <c r="B203" s="125" t="s">
        <v>15</v>
      </c>
      <c r="C203" s="125" t="s">
        <v>216</v>
      </c>
      <c r="D203" s="143" t="s">
        <v>706</v>
      </c>
      <c r="E203" s="125">
        <v>30</v>
      </c>
      <c r="F203" s="127">
        <v>167</v>
      </c>
      <c r="G203" s="125" t="s">
        <v>24</v>
      </c>
      <c r="H203" s="128" t="s">
        <v>253</v>
      </c>
      <c r="I203" s="125">
        <v>34396</v>
      </c>
      <c r="J203" s="125">
        <v>521</v>
      </c>
      <c r="K203" s="130">
        <v>438</v>
      </c>
      <c r="L203" s="125" t="s">
        <v>27</v>
      </c>
      <c r="M203" s="147">
        <v>2628</v>
      </c>
    </row>
    <row r="204" spans="1:13" ht="30">
      <c r="A204" s="117">
        <v>199</v>
      </c>
      <c r="B204" s="125" t="s">
        <v>15</v>
      </c>
      <c r="C204" s="125" t="s">
        <v>216</v>
      </c>
      <c r="D204" s="143" t="s">
        <v>707</v>
      </c>
      <c r="E204" s="125">
        <v>30</v>
      </c>
      <c r="F204" s="127">
        <v>167</v>
      </c>
      <c r="G204" s="125" t="s">
        <v>24</v>
      </c>
      <c r="H204" s="128" t="s">
        <v>254</v>
      </c>
      <c r="I204" s="125">
        <v>34395</v>
      </c>
      <c r="J204" s="125">
        <v>521</v>
      </c>
      <c r="K204" s="130">
        <v>509</v>
      </c>
      <c r="L204" s="125" t="s">
        <v>27</v>
      </c>
      <c r="M204" s="147">
        <v>3054</v>
      </c>
    </row>
    <row r="205" spans="1:13" ht="33.75" customHeight="1">
      <c r="A205" s="117">
        <v>200</v>
      </c>
      <c r="B205" s="125" t="s">
        <v>15</v>
      </c>
      <c r="C205" s="125" t="s">
        <v>216</v>
      </c>
      <c r="D205" s="143" t="s">
        <v>707</v>
      </c>
      <c r="E205" s="125">
        <v>30</v>
      </c>
      <c r="F205" s="127">
        <v>167</v>
      </c>
      <c r="G205" s="125" t="s">
        <v>24</v>
      </c>
      <c r="H205" s="128" t="s">
        <v>255</v>
      </c>
      <c r="I205" s="125">
        <v>34394</v>
      </c>
      <c r="J205" s="125">
        <v>521</v>
      </c>
      <c r="K205" s="130">
        <v>507</v>
      </c>
      <c r="L205" s="125" t="s">
        <v>27</v>
      </c>
      <c r="M205" s="147">
        <v>3042</v>
      </c>
    </row>
    <row r="206" spans="1:13" ht="30">
      <c r="A206" s="117">
        <v>201</v>
      </c>
      <c r="B206" s="125" t="s">
        <v>15</v>
      </c>
      <c r="C206" s="125" t="s">
        <v>216</v>
      </c>
      <c r="D206" s="143" t="s">
        <v>708</v>
      </c>
      <c r="E206" s="125">
        <v>30</v>
      </c>
      <c r="F206" s="127">
        <v>167</v>
      </c>
      <c r="G206" s="125" t="s">
        <v>24</v>
      </c>
      <c r="H206" s="128" t="s">
        <v>257</v>
      </c>
      <c r="I206" s="125">
        <v>34393</v>
      </c>
      <c r="J206" s="125">
        <v>521</v>
      </c>
      <c r="K206" s="130">
        <v>411</v>
      </c>
      <c r="L206" s="125" t="s">
        <v>27</v>
      </c>
      <c r="M206" s="147">
        <v>2466</v>
      </c>
    </row>
    <row r="207" spans="1:13" ht="30">
      <c r="A207" s="117">
        <v>202</v>
      </c>
      <c r="B207" s="125" t="s">
        <v>15</v>
      </c>
      <c r="C207" s="125" t="s">
        <v>216</v>
      </c>
      <c r="D207" s="143" t="s">
        <v>708</v>
      </c>
      <c r="E207" s="125">
        <v>30</v>
      </c>
      <c r="F207" s="127">
        <v>167</v>
      </c>
      <c r="G207" s="125" t="s">
        <v>24</v>
      </c>
      <c r="H207" s="128" t="s">
        <v>258</v>
      </c>
      <c r="I207" s="125">
        <v>34392</v>
      </c>
      <c r="J207" s="125">
        <v>521</v>
      </c>
      <c r="K207" s="130">
        <v>301</v>
      </c>
      <c r="L207" s="125" t="s">
        <v>27</v>
      </c>
      <c r="M207" s="147">
        <v>1806</v>
      </c>
    </row>
    <row r="208" spans="1:13" ht="30">
      <c r="A208" s="117">
        <v>203</v>
      </c>
      <c r="B208" s="125" t="s">
        <v>15</v>
      </c>
      <c r="C208" s="125" t="s">
        <v>216</v>
      </c>
      <c r="D208" s="143" t="s">
        <v>708</v>
      </c>
      <c r="E208" s="125">
        <v>30</v>
      </c>
      <c r="F208" s="127">
        <v>167</v>
      </c>
      <c r="G208" s="125" t="s">
        <v>24</v>
      </c>
      <c r="H208" s="128" t="s">
        <v>259</v>
      </c>
      <c r="I208" s="125">
        <v>34391</v>
      </c>
      <c r="J208" s="125">
        <v>521</v>
      </c>
      <c r="K208" s="130">
        <v>202</v>
      </c>
      <c r="L208" s="125" t="s">
        <v>27</v>
      </c>
      <c r="M208" s="147">
        <v>1212</v>
      </c>
    </row>
    <row r="209" spans="1:13" ht="30">
      <c r="A209" s="117">
        <v>204</v>
      </c>
      <c r="B209" s="125" t="s">
        <v>15</v>
      </c>
      <c r="C209" s="125" t="s">
        <v>216</v>
      </c>
      <c r="D209" s="143" t="s">
        <v>708</v>
      </c>
      <c r="E209" s="125">
        <v>30</v>
      </c>
      <c r="F209" s="127">
        <v>167</v>
      </c>
      <c r="G209" s="125" t="s">
        <v>24</v>
      </c>
      <c r="H209" s="128" t="s">
        <v>260</v>
      </c>
      <c r="I209" s="125">
        <v>34390</v>
      </c>
      <c r="J209" s="125">
        <v>521</v>
      </c>
      <c r="K209" s="130">
        <v>137</v>
      </c>
      <c r="L209" s="125" t="s">
        <v>27</v>
      </c>
      <c r="M209" s="148">
        <v>822</v>
      </c>
    </row>
    <row r="210" spans="1:13" ht="409.5" customHeight="1">
      <c r="A210" s="117">
        <v>205</v>
      </c>
      <c r="B210" s="124" t="s">
        <v>15</v>
      </c>
      <c r="C210" s="125" t="s">
        <v>216</v>
      </c>
      <c r="D210" s="154" t="s">
        <v>746</v>
      </c>
      <c r="E210" s="124">
        <v>30</v>
      </c>
      <c r="F210" s="132">
        <v>167</v>
      </c>
      <c r="G210" s="124" t="s">
        <v>24</v>
      </c>
      <c r="H210" s="134" t="s">
        <v>234</v>
      </c>
      <c r="I210" s="124">
        <v>32049</v>
      </c>
      <c r="J210" s="124">
        <v>30.388000000000002</v>
      </c>
      <c r="K210" s="133">
        <v>33</v>
      </c>
      <c r="L210" s="124" t="s">
        <v>27</v>
      </c>
      <c r="M210" s="148">
        <v>198</v>
      </c>
    </row>
    <row r="211" spans="1:13">
      <c r="A211" s="117">
        <v>206</v>
      </c>
      <c r="B211" s="125" t="s">
        <v>15</v>
      </c>
      <c r="C211" s="125" t="s">
        <v>216</v>
      </c>
      <c r="D211" s="126" t="s">
        <v>198</v>
      </c>
      <c r="E211" s="125">
        <v>30</v>
      </c>
      <c r="F211" s="127">
        <v>167</v>
      </c>
      <c r="G211" s="125" t="s">
        <v>24</v>
      </c>
      <c r="H211" s="128" t="s">
        <v>261</v>
      </c>
      <c r="I211" s="125">
        <v>34389</v>
      </c>
      <c r="J211" s="125">
        <v>515</v>
      </c>
      <c r="K211" s="130">
        <v>16</v>
      </c>
      <c r="L211" s="125" t="s">
        <v>27</v>
      </c>
      <c r="M211" s="148">
        <v>96</v>
      </c>
    </row>
    <row r="212" spans="1:13" ht="390">
      <c r="A212" s="117">
        <v>207</v>
      </c>
      <c r="B212" s="124" t="s">
        <v>15</v>
      </c>
      <c r="C212" s="125" t="s">
        <v>216</v>
      </c>
      <c r="D212" s="131" t="s">
        <v>744</v>
      </c>
      <c r="E212" s="124">
        <v>30</v>
      </c>
      <c r="F212" s="132">
        <v>167</v>
      </c>
      <c r="G212" s="124" t="s">
        <v>24</v>
      </c>
      <c r="H212" s="134" t="s">
        <v>234</v>
      </c>
      <c r="I212" s="124">
        <v>32049</v>
      </c>
      <c r="J212" s="124">
        <v>30.388000000000002</v>
      </c>
      <c r="K212" s="133">
        <v>1188</v>
      </c>
      <c r="L212" s="124" t="s">
        <v>27</v>
      </c>
      <c r="M212" s="147">
        <v>7128</v>
      </c>
    </row>
    <row r="213" spans="1:13" ht="409.5" customHeight="1">
      <c r="A213" s="117">
        <v>208</v>
      </c>
      <c r="B213" s="124" t="s">
        <v>15</v>
      </c>
      <c r="C213" s="125" t="s">
        <v>216</v>
      </c>
      <c r="D213" s="131" t="s">
        <v>744</v>
      </c>
      <c r="E213" s="124">
        <v>30</v>
      </c>
      <c r="F213" s="132">
        <v>167</v>
      </c>
      <c r="G213" s="124" t="s">
        <v>24</v>
      </c>
      <c r="H213" s="134" t="s">
        <v>234</v>
      </c>
      <c r="I213" s="124">
        <v>32049</v>
      </c>
      <c r="J213" s="124">
        <v>30388</v>
      </c>
      <c r="K213" s="133">
        <v>280</v>
      </c>
      <c r="L213" s="124" t="s">
        <v>27</v>
      </c>
      <c r="M213" s="147">
        <v>1680</v>
      </c>
    </row>
    <row r="214" spans="1:13">
      <c r="A214" s="117">
        <v>209</v>
      </c>
      <c r="B214" s="125" t="s">
        <v>15</v>
      </c>
      <c r="C214" s="125" t="s">
        <v>216</v>
      </c>
      <c r="D214" s="126" t="s">
        <v>249</v>
      </c>
      <c r="E214" s="125">
        <v>30</v>
      </c>
      <c r="F214" s="127">
        <v>167</v>
      </c>
      <c r="G214" s="125" t="s">
        <v>24</v>
      </c>
      <c r="H214" s="128" t="s">
        <v>262</v>
      </c>
      <c r="I214" s="125">
        <v>34409</v>
      </c>
      <c r="J214" s="125">
        <v>521</v>
      </c>
      <c r="K214" s="130">
        <v>8</v>
      </c>
      <c r="L214" s="125" t="s">
        <v>27</v>
      </c>
      <c r="M214" s="148">
        <v>48</v>
      </c>
    </row>
    <row r="215" spans="1:13">
      <c r="A215" s="117">
        <v>210</v>
      </c>
      <c r="B215" s="125" t="s">
        <v>15</v>
      </c>
      <c r="C215" s="125" t="s">
        <v>216</v>
      </c>
      <c r="D215" s="126" t="s">
        <v>263</v>
      </c>
      <c r="E215" s="125">
        <v>30</v>
      </c>
      <c r="F215" s="127">
        <v>167</v>
      </c>
      <c r="G215" s="125" t="s">
        <v>24</v>
      </c>
      <c r="H215" s="128" t="s">
        <v>264</v>
      </c>
      <c r="I215" s="125">
        <v>34410</v>
      </c>
      <c r="J215" s="125">
        <v>521</v>
      </c>
      <c r="K215" s="130">
        <v>105</v>
      </c>
      <c r="L215" s="125" t="s">
        <v>27</v>
      </c>
      <c r="M215" s="148">
        <v>630</v>
      </c>
    </row>
    <row r="216" spans="1:13">
      <c r="A216" s="117">
        <v>211</v>
      </c>
      <c r="B216" s="125" t="s">
        <v>15</v>
      </c>
      <c r="C216" s="125" t="s">
        <v>216</v>
      </c>
      <c r="D216" s="126" t="s">
        <v>265</v>
      </c>
      <c r="E216" s="125">
        <v>30</v>
      </c>
      <c r="F216" s="127">
        <v>167</v>
      </c>
      <c r="G216" s="125" t="s">
        <v>24</v>
      </c>
      <c r="H216" s="128" t="s">
        <v>266</v>
      </c>
      <c r="I216" s="125">
        <v>34411</v>
      </c>
      <c r="J216" s="125">
        <v>521</v>
      </c>
      <c r="K216" s="130">
        <v>234</v>
      </c>
      <c r="L216" s="125" t="s">
        <v>27</v>
      </c>
      <c r="M216" s="147">
        <v>1404</v>
      </c>
    </row>
    <row r="217" spans="1:13" ht="30">
      <c r="A217" s="117">
        <v>212</v>
      </c>
      <c r="B217" s="125" t="s">
        <v>15</v>
      </c>
      <c r="C217" s="125" t="s">
        <v>216</v>
      </c>
      <c r="D217" s="143" t="s">
        <v>709</v>
      </c>
      <c r="E217" s="125">
        <v>30</v>
      </c>
      <c r="F217" s="127">
        <v>167</v>
      </c>
      <c r="G217" s="125" t="s">
        <v>24</v>
      </c>
      <c r="H217" s="128" t="s">
        <v>268</v>
      </c>
      <c r="I217" s="125">
        <v>34412</v>
      </c>
      <c r="J217" s="125">
        <v>521</v>
      </c>
      <c r="K217" s="130">
        <v>398</v>
      </c>
      <c r="L217" s="125" t="s">
        <v>27</v>
      </c>
      <c r="M217" s="147">
        <v>2388</v>
      </c>
    </row>
    <row r="218" spans="1:13" ht="30">
      <c r="A218" s="117">
        <v>213</v>
      </c>
      <c r="B218" s="125" t="s">
        <v>15</v>
      </c>
      <c r="C218" s="125" t="s">
        <v>216</v>
      </c>
      <c r="D218" s="143" t="s">
        <v>710</v>
      </c>
      <c r="E218" s="125">
        <v>30</v>
      </c>
      <c r="F218" s="127">
        <v>167</v>
      </c>
      <c r="G218" s="125" t="s">
        <v>24</v>
      </c>
      <c r="H218" s="128" t="s">
        <v>270</v>
      </c>
      <c r="I218" s="125">
        <v>34413</v>
      </c>
      <c r="J218" s="125">
        <v>521</v>
      </c>
      <c r="K218" s="130">
        <v>503</v>
      </c>
      <c r="L218" s="125" t="s">
        <v>27</v>
      </c>
      <c r="M218" s="147">
        <v>3018</v>
      </c>
    </row>
    <row r="219" spans="1:13" ht="30">
      <c r="A219" s="117">
        <v>214</v>
      </c>
      <c r="B219" s="125" t="s">
        <v>15</v>
      </c>
      <c r="C219" s="125" t="s">
        <v>216</v>
      </c>
      <c r="D219" s="143" t="s">
        <v>711</v>
      </c>
      <c r="E219" s="125">
        <v>30</v>
      </c>
      <c r="F219" s="127">
        <v>167</v>
      </c>
      <c r="G219" s="125" t="s">
        <v>24</v>
      </c>
      <c r="H219" s="128" t="s">
        <v>272</v>
      </c>
      <c r="I219" s="125">
        <v>32082</v>
      </c>
      <c r="J219" s="125">
        <v>515</v>
      </c>
      <c r="K219" s="130">
        <v>515</v>
      </c>
      <c r="L219" s="125" t="s">
        <v>27</v>
      </c>
      <c r="M219" s="147">
        <v>3090</v>
      </c>
    </row>
    <row r="220" spans="1:13" ht="30">
      <c r="A220" s="117">
        <v>215</v>
      </c>
      <c r="B220" s="125" t="s">
        <v>15</v>
      </c>
      <c r="C220" s="125" t="s">
        <v>216</v>
      </c>
      <c r="D220" s="143" t="s">
        <v>711</v>
      </c>
      <c r="E220" s="125">
        <v>30</v>
      </c>
      <c r="F220" s="127">
        <v>167</v>
      </c>
      <c r="G220" s="125" t="s">
        <v>24</v>
      </c>
      <c r="H220" s="128" t="s">
        <v>273</v>
      </c>
      <c r="I220" s="125">
        <v>32077</v>
      </c>
      <c r="J220" s="125">
        <v>496</v>
      </c>
      <c r="K220" s="130">
        <v>468</v>
      </c>
      <c r="L220" s="125" t="s">
        <v>27</v>
      </c>
      <c r="M220" s="147">
        <v>2808</v>
      </c>
    </row>
    <row r="221" spans="1:13" ht="30">
      <c r="A221" s="117">
        <v>216</v>
      </c>
      <c r="B221" s="125" t="s">
        <v>15</v>
      </c>
      <c r="C221" s="125" t="s">
        <v>216</v>
      </c>
      <c r="D221" s="143" t="s">
        <v>711</v>
      </c>
      <c r="E221" s="125">
        <v>30</v>
      </c>
      <c r="F221" s="127">
        <v>167</v>
      </c>
      <c r="G221" s="125" t="s">
        <v>24</v>
      </c>
      <c r="H221" s="128" t="s">
        <v>274</v>
      </c>
      <c r="I221" s="125">
        <v>32075</v>
      </c>
      <c r="J221" s="125">
        <v>496</v>
      </c>
      <c r="K221" s="130">
        <v>328</v>
      </c>
      <c r="L221" s="125" t="s">
        <v>27</v>
      </c>
      <c r="M221" s="147">
        <v>1968</v>
      </c>
    </row>
    <row r="222" spans="1:13" ht="30">
      <c r="A222" s="117">
        <v>217</v>
      </c>
      <c r="B222" s="125" t="s">
        <v>15</v>
      </c>
      <c r="C222" s="125" t="s">
        <v>216</v>
      </c>
      <c r="D222" s="143" t="s">
        <v>711</v>
      </c>
      <c r="E222" s="125">
        <v>30</v>
      </c>
      <c r="F222" s="127">
        <v>167</v>
      </c>
      <c r="G222" s="125" t="s">
        <v>24</v>
      </c>
      <c r="H222" s="128" t="s">
        <v>275</v>
      </c>
      <c r="I222" s="125">
        <v>32090</v>
      </c>
      <c r="J222" s="125">
        <v>496</v>
      </c>
      <c r="K222" s="130">
        <v>227</v>
      </c>
      <c r="L222" s="125" t="s">
        <v>27</v>
      </c>
      <c r="M222" s="147">
        <v>1362</v>
      </c>
    </row>
    <row r="223" spans="1:13" ht="30" customHeight="1">
      <c r="A223" s="117">
        <v>218</v>
      </c>
      <c r="B223" s="125" t="s">
        <v>15</v>
      </c>
      <c r="C223" s="125" t="s">
        <v>216</v>
      </c>
      <c r="D223" s="143" t="s">
        <v>712</v>
      </c>
      <c r="E223" s="125">
        <v>30</v>
      </c>
      <c r="F223" s="127">
        <v>167</v>
      </c>
      <c r="G223" s="125" t="s">
        <v>24</v>
      </c>
      <c r="H223" s="128" t="s">
        <v>277</v>
      </c>
      <c r="I223" s="125">
        <v>32079</v>
      </c>
      <c r="J223" s="125">
        <v>496</v>
      </c>
      <c r="K223" s="130">
        <v>125</v>
      </c>
      <c r="L223" s="125" t="s">
        <v>27</v>
      </c>
      <c r="M223" s="148">
        <v>750</v>
      </c>
    </row>
    <row r="224" spans="1:13" ht="34.5" customHeight="1">
      <c r="A224" s="117">
        <v>219</v>
      </c>
      <c r="B224" s="125" t="s">
        <v>15</v>
      </c>
      <c r="C224" s="125" t="s">
        <v>216</v>
      </c>
      <c r="D224" s="143" t="s">
        <v>713</v>
      </c>
      <c r="E224" s="125">
        <v>30</v>
      </c>
      <c r="F224" s="127">
        <v>167</v>
      </c>
      <c r="G224" s="125" t="s">
        <v>24</v>
      </c>
      <c r="H224" s="128" t="s">
        <v>279</v>
      </c>
      <c r="I224" s="125">
        <v>32078</v>
      </c>
      <c r="J224" s="125">
        <v>496</v>
      </c>
      <c r="K224" s="130">
        <v>21</v>
      </c>
      <c r="L224" s="125" t="s">
        <v>27</v>
      </c>
      <c r="M224" s="148">
        <v>126</v>
      </c>
    </row>
    <row r="225" spans="1:13" ht="409.5" customHeight="1">
      <c r="A225" s="117">
        <v>220</v>
      </c>
      <c r="B225" s="124" t="s">
        <v>15</v>
      </c>
      <c r="C225" s="125" t="s">
        <v>216</v>
      </c>
      <c r="D225" s="131" t="s">
        <v>747</v>
      </c>
      <c r="E225" s="124">
        <v>30</v>
      </c>
      <c r="F225" s="132">
        <v>167</v>
      </c>
      <c r="G225" s="124" t="s">
        <v>24</v>
      </c>
      <c r="H225" s="134" t="s">
        <v>234</v>
      </c>
      <c r="I225" s="124">
        <v>32049</v>
      </c>
      <c r="J225" s="124">
        <v>30.388000000000002</v>
      </c>
      <c r="K225" s="133">
        <v>402</v>
      </c>
      <c r="L225" s="124" t="s">
        <v>27</v>
      </c>
      <c r="M225" s="147">
        <v>2412</v>
      </c>
    </row>
    <row r="226" spans="1:13">
      <c r="A226" s="117">
        <v>221</v>
      </c>
      <c r="B226" s="125" t="s">
        <v>15</v>
      </c>
      <c r="C226" s="125" t="s">
        <v>216</v>
      </c>
      <c r="D226" s="126" t="s">
        <v>280</v>
      </c>
      <c r="E226" s="125">
        <v>30</v>
      </c>
      <c r="F226" s="127">
        <v>2</v>
      </c>
      <c r="G226" s="125" t="s">
        <v>24</v>
      </c>
      <c r="H226" s="128" t="s">
        <v>281</v>
      </c>
      <c r="I226" s="125"/>
      <c r="J226" s="125">
        <v>10000</v>
      </c>
      <c r="K226" s="130">
        <v>306</v>
      </c>
      <c r="L226" s="125" t="s">
        <v>21</v>
      </c>
      <c r="M226" s="148">
        <v>153</v>
      </c>
    </row>
    <row r="227" spans="1:13">
      <c r="A227" s="117">
        <v>222</v>
      </c>
      <c r="B227" s="125" t="s">
        <v>15</v>
      </c>
      <c r="C227" s="125" t="s">
        <v>216</v>
      </c>
      <c r="D227" s="126" t="s">
        <v>280</v>
      </c>
      <c r="E227" s="125">
        <v>30</v>
      </c>
      <c r="F227" s="127">
        <v>2</v>
      </c>
      <c r="G227" s="125" t="s">
        <v>24</v>
      </c>
      <c r="H227" s="128" t="s">
        <v>281</v>
      </c>
      <c r="I227" s="125"/>
      <c r="J227" s="125">
        <v>10000</v>
      </c>
      <c r="K227" s="130">
        <v>2893</v>
      </c>
      <c r="L227" s="125" t="s">
        <v>21</v>
      </c>
      <c r="M227" s="147">
        <v>3760.9</v>
      </c>
    </row>
    <row r="228" spans="1:13" ht="30">
      <c r="A228" s="117">
        <v>223</v>
      </c>
      <c r="B228" s="125" t="s">
        <v>15</v>
      </c>
      <c r="C228" s="125" t="s">
        <v>216</v>
      </c>
      <c r="D228" s="143" t="s">
        <v>714</v>
      </c>
      <c r="E228" s="125">
        <v>30</v>
      </c>
      <c r="F228" s="127">
        <v>169</v>
      </c>
      <c r="G228" s="125" t="s">
        <v>24</v>
      </c>
      <c r="H228" s="128" t="s">
        <v>577</v>
      </c>
      <c r="I228" s="125">
        <v>35883</v>
      </c>
      <c r="J228" s="125">
        <v>1600</v>
      </c>
      <c r="K228" s="130">
        <v>775</v>
      </c>
      <c r="L228" s="125" t="s">
        <v>27</v>
      </c>
      <c r="M228" s="147">
        <v>4650</v>
      </c>
    </row>
    <row r="229" spans="1:13">
      <c r="A229" s="117">
        <v>224</v>
      </c>
      <c r="B229" s="125" t="s">
        <v>15</v>
      </c>
      <c r="C229" s="125" t="s">
        <v>216</v>
      </c>
      <c r="D229" s="126" t="s">
        <v>283</v>
      </c>
      <c r="E229" s="125">
        <v>30</v>
      </c>
      <c r="F229" s="127" t="s">
        <v>284</v>
      </c>
      <c r="G229" s="125" t="s">
        <v>24</v>
      </c>
      <c r="H229" s="128" t="s">
        <v>576</v>
      </c>
      <c r="I229" s="125">
        <v>33235</v>
      </c>
      <c r="J229" s="125">
        <v>1168</v>
      </c>
      <c r="K229" s="130">
        <v>1168</v>
      </c>
      <c r="L229" s="125" t="s">
        <v>27</v>
      </c>
      <c r="M229" s="147">
        <v>7008</v>
      </c>
    </row>
    <row r="230" spans="1:13">
      <c r="A230" s="117">
        <v>225</v>
      </c>
      <c r="B230" s="125" t="s">
        <v>15</v>
      </c>
      <c r="C230" s="125" t="s">
        <v>216</v>
      </c>
      <c r="D230" s="126" t="s">
        <v>285</v>
      </c>
      <c r="E230" s="125">
        <v>30</v>
      </c>
      <c r="F230" s="127" t="s">
        <v>286</v>
      </c>
      <c r="G230" s="125" t="s">
        <v>24</v>
      </c>
      <c r="H230" s="128"/>
      <c r="I230" s="125"/>
      <c r="J230" s="125">
        <v>2500</v>
      </c>
      <c r="K230" s="130">
        <v>1340</v>
      </c>
      <c r="L230" s="125" t="s">
        <v>27</v>
      </c>
      <c r="M230" s="147">
        <v>8040</v>
      </c>
    </row>
    <row r="231" spans="1:13" ht="409.5" customHeight="1">
      <c r="A231" s="117">
        <v>226</v>
      </c>
      <c r="B231" s="124" t="s">
        <v>15</v>
      </c>
      <c r="C231" s="125" t="s">
        <v>216</v>
      </c>
      <c r="D231" s="131" t="s">
        <v>747</v>
      </c>
      <c r="E231" s="124">
        <v>30</v>
      </c>
      <c r="F231" s="132">
        <v>167</v>
      </c>
      <c r="G231" s="124" t="s">
        <v>24</v>
      </c>
      <c r="H231" s="134" t="s">
        <v>234</v>
      </c>
      <c r="I231" s="124">
        <v>32049</v>
      </c>
      <c r="J231" s="124">
        <v>30.388000000000002</v>
      </c>
      <c r="K231" s="133">
        <v>68</v>
      </c>
      <c r="L231" s="124" t="s">
        <v>27</v>
      </c>
      <c r="M231" s="148">
        <v>408</v>
      </c>
    </row>
    <row r="232" spans="1:13">
      <c r="A232" s="117">
        <v>227</v>
      </c>
      <c r="B232" s="125" t="s">
        <v>15</v>
      </c>
      <c r="C232" s="125" t="s">
        <v>216</v>
      </c>
      <c r="D232" s="126" t="s">
        <v>748</v>
      </c>
      <c r="E232" s="125">
        <v>28</v>
      </c>
      <c r="F232" s="127">
        <v>90</v>
      </c>
      <c r="G232" s="125" t="s">
        <v>24</v>
      </c>
      <c r="H232" s="128"/>
      <c r="I232" s="125"/>
      <c r="J232" s="125"/>
      <c r="K232" s="130">
        <v>60</v>
      </c>
      <c r="L232" s="125" t="s">
        <v>27</v>
      </c>
      <c r="M232" s="148">
        <v>360</v>
      </c>
    </row>
    <row r="233" spans="1:13">
      <c r="A233" s="117">
        <v>228</v>
      </c>
      <c r="B233" s="125" t="s">
        <v>15</v>
      </c>
      <c r="C233" s="125" t="s">
        <v>216</v>
      </c>
      <c r="D233" s="126" t="s">
        <v>288</v>
      </c>
      <c r="E233" s="125">
        <v>28</v>
      </c>
      <c r="F233" s="127">
        <v>90.91</v>
      </c>
      <c r="G233" s="125" t="s">
        <v>24</v>
      </c>
      <c r="H233" s="128" t="s">
        <v>574</v>
      </c>
      <c r="I233" s="125">
        <v>4390</v>
      </c>
      <c r="J233" s="125">
        <v>1610</v>
      </c>
      <c r="K233" s="130">
        <v>54</v>
      </c>
      <c r="L233" s="125" t="s">
        <v>27</v>
      </c>
      <c r="M233" s="148">
        <v>324</v>
      </c>
    </row>
    <row r="234" spans="1:13">
      <c r="A234" s="117">
        <v>229</v>
      </c>
      <c r="B234" s="125" t="s">
        <v>15</v>
      </c>
      <c r="C234" s="125" t="s">
        <v>216</v>
      </c>
      <c r="D234" s="126" t="s">
        <v>289</v>
      </c>
      <c r="E234" s="125">
        <v>28</v>
      </c>
      <c r="F234" s="127">
        <v>92</v>
      </c>
      <c r="G234" s="125" t="s">
        <v>24</v>
      </c>
      <c r="H234" s="128"/>
      <c r="I234" s="125"/>
      <c r="J234" s="125">
        <v>1800</v>
      </c>
      <c r="K234" s="130">
        <v>74</v>
      </c>
      <c r="L234" s="125" t="s">
        <v>27</v>
      </c>
      <c r="M234" s="148">
        <v>444</v>
      </c>
    </row>
    <row r="235" spans="1:13">
      <c r="A235" s="117">
        <v>230</v>
      </c>
      <c r="B235" s="125" t="s">
        <v>15</v>
      </c>
      <c r="C235" s="125" t="s">
        <v>216</v>
      </c>
      <c r="D235" s="126" t="s">
        <v>290</v>
      </c>
      <c r="E235" s="125">
        <v>28</v>
      </c>
      <c r="F235" s="127">
        <v>93</v>
      </c>
      <c r="G235" s="125" t="s">
        <v>24</v>
      </c>
      <c r="H235" s="128" t="s">
        <v>573</v>
      </c>
      <c r="I235" s="125">
        <v>3034</v>
      </c>
      <c r="J235" s="125">
        <v>3200</v>
      </c>
      <c r="K235" s="130">
        <v>117</v>
      </c>
      <c r="L235" s="125" t="s">
        <v>27</v>
      </c>
      <c r="M235" s="148">
        <v>702</v>
      </c>
    </row>
    <row r="236" spans="1:13">
      <c r="A236" s="117">
        <v>231</v>
      </c>
      <c r="B236" s="125" t="s">
        <v>15</v>
      </c>
      <c r="C236" s="125" t="s">
        <v>216</v>
      </c>
      <c r="D236" s="126" t="s">
        <v>291</v>
      </c>
      <c r="E236" s="125">
        <v>28</v>
      </c>
      <c r="F236" s="127">
        <v>97</v>
      </c>
      <c r="G236" s="125" t="s">
        <v>24</v>
      </c>
      <c r="H236" s="128"/>
      <c r="I236" s="125"/>
      <c r="J236" s="125">
        <v>5200</v>
      </c>
      <c r="K236" s="130">
        <v>114</v>
      </c>
      <c r="L236" s="125" t="s">
        <v>27</v>
      </c>
      <c r="M236" s="148">
        <v>684</v>
      </c>
    </row>
    <row r="237" spans="1:13">
      <c r="A237" s="117">
        <v>232</v>
      </c>
      <c r="B237" s="125" t="s">
        <v>15</v>
      </c>
      <c r="C237" s="125" t="s">
        <v>216</v>
      </c>
      <c r="D237" s="126" t="s">
        <v>292</v>
      </c>
      <c r="E237" s="125">
        <v>28</v>
      </c>
      <c r="F237" s="127">
        <v>98</v>
      </c>
      <c r="G237" s="125" t="s">
        <v>24</v>
      </c>
      <c r="H237" s="128" t="s">
        <v>572</v>
      </c>
      <c r="I237" s="125">
        <v>34808</v>
      </c>
      <c r="J237" s="125" t="s">
        <v>293</v>
      </c>
      <c r="K237" s="130">
        <v>145</v>
      </c>
      <c r="L237" s="125" t="s">
        <v>27</v>
      </c>
      <c r="M237" s="148">
        <v>870</v>
      </c>
    </row>
    <row r="238" spans="1:13">
      <c r="A238" s="117">
        <v>233</v>
      </c>
      <c r="B238" s="125" t="s">
        <v>15</v>
      </c>
      <c r="C238" s="125" t="s">
        <v>216</v>
      </c>
      <c r="D238" s="126" t="s">
        <v>294</v>
      </c>
      <c r="E238" s="125">
        <v>28</v>
      </c>
      <c r="F238" s="127">
        <v>101</v>
      </c>
      <c r="G238" s="125" t="s">
        <v>24</v>
      </c>
      <c r="H238" s="128" t="s">
        <v>571</v>
      </c>
      <c r="I238" s="125">
        <v>34579</v>
      </c>
      <c r="J238" s="125">
        <v>1500</v>
      </c>
      <c r="K238" s="130">
        <v>60</v>
      </c>
      <c r="L238" s="125" t="s">
        <v>27</v>
      </c>
      <c r="M238" s="148">
        <v>360</v>
      </c>
    </row>
    <row r="239" spans="1:13">
      <c r="A239" s="117">
        <v>234</v>
      </c>
      <c r="B239" s="125" t="s">
        <v>15</v>
      </c>
      <c r="C239" s="125" t="s">
        <v>216</v>
      </c>
      <c r="D239" s="126" t="s">
        <v>295</v>
      </c>
      <c r="E239" s="125">
        <v>28</v>
      </c>
      <c r="F239" s="127" t="s">
        <v>296</v>
      </c>
      <c r="G239" s="125" t="s">
        <v>24</v>
      </c>
      <c r="H239" s="128"/>
      <c r="I239" s="125"/>
      <c r="J239" s="125">
        <v>1700</v>
      </c>
      <c r="K239" s="130">
        <v>66</v>
      </c>
      <c r="L239" s="125" t="s">
        <v>27</v>
      </c>
      <c r="M239" s="148">
        <v>396</v>
      </c>
    </row>
    <row r="240" spans="1:13" ht="30">
      <c r="A240" s="117">
        <v>235</v>
      </c>
      <c r="B240" s="125" t="s">
        <v>15</v>
      </c>
      <c r="C240" s="125" t="s">
        <v>216</v>
      </c>
      <c r="D240" s="143" t="s">
        <v>715</v>
      </c>
      <c r="E240" s="125">
        <v>28</v>
      </c>
      <c r="F240" s="127">
        <v>105</v>
      </c>
      <c r="G240" s="125" t="s">
        <v>24</v>
      </c>
      <c r="H240" s="128" t="s">
        <v>570</v>
      </c>
      <c r="I240" s="125">
        <v>32177</v>
      </c>
      <c r="J240" s="125">
        <v>3000</v>
      </c>
      <c r="K240" s="130">
        <v>125</v>
      </c>
      <c r="L240" s="125" t="s">
        <v>27</v>
      </c>
      <c r="M240" s="148">
        <v>750</v>
      </c>
    </row>
    <row r="241" spans="1:13">
      <c r="A241" s="117">
        <v>236</v>
      </c>
      <c r="B241" s="125" t="s">
        <v>15</v>
      </c>
      <c r="C241" s="125" t="s">
        <v>216</v>
      </c>
      <c r="D241" s="126" t="s">
        <v>298</v>
      </c>
      <c r="E241" s="125">
        <v>28</v>
      </c>
      <c r="F241" s="127">
        <v>107</v>
      </c>
      <c r="G241" s="125" t="s">
        <v>24</v>
      </c>
      <c r="H241" s="128"/>
      <c r="I241" s="125"/>
      <c r="J241" s="125">
        <v>3000</v>
      </c>
      <c r="K241" s="130">
        <v>32</v>
      </c>
      <c r="L241" s="125" t="s">
        <v>27</v>
      </c>
      <c r="M241" s="148">
        <v>192</v>
      </c>
    </row>
    <row r="242" spans="1:13">
      <c r="A242" s="117">
        <v>237</v>
      </c>
      <c r="B242" s="125" t="s">
        <v>15</v>
      </c>
      <c r="C242" s="125" t="s">
        <v>216</v>
      </c>
      <c r="D242" s="126" t="s">
        <v>299</v>
      </c>
      <c r="E242" s="125">
        <v>28</v>
      </c>
      <c r="F242" s="127">
        <v>110</v>
      </c>
      <c r="G242" s="125" t="s">
        <v>24</v>
      </c>
      <c r="H242" s="128"/>
      <c r="I242" s="125"/>
      <c r="J242" s="125">
        <v>2000</v>
      </c>
      <c r="K242" s="130">
        <v>43</v>
      </c>
      <c r="L242" s="125" t="s">
        <v>27</v>
      </c>
      <c r="M242" s="148">
        <v>258</v>
      </c>
    </row>
    <row r="243" spans="1:13">
      <c r="A243" s="117">
        <v>238</v>
      </c>
      <c r="B243" s="125" t="s">
        <v>15</v>
      </c>
      <c r="C243" s="125" t="s">
        <v>216</v>
      </c>
      <c r="D243" s="126" t="s">
        <v>300</v>
      </c>
      <c r="E243" s="125">
        <v>28</v>
      </c>
      <c r="F243" s="127">
        <v>111</v>
      </c>
      <c r="G243" s="125" t="s">
        <v>24</v>
      </c>
      <c r="H243" s="128"/>
      <c r="I243" s="125"/>
      <c r="J243" s="125">
        <v>8000</v>
      </c>
      <c r="K243" s="130">
        <v>187</v>
      </c>
      <c r="L243" s="125" t="s">
        <v>27</v>
      </c>
      <c r="M243" s="147">
        <v>1122</v>
      </c>
    </row>
    <row r="244" spans="1:13">
      <c r="A244" s="117">
        <v>239</v>
      </c>
      <c r="B244" s="125" t="s">
        <v>15</v>
      </c>
      <c r="C244" s="125" t="s">
        <v>216</v>
      </c>
      <c r="D244" s="126" t="s">
        <v>301</v>
      </c>
      <c r="E244" s="125">
        <v>28</v>
      </c>
      <c r="F244" s="127">
        <v>114</v>
      </c>
      <c r="G244" s="125" t="s">
        <v>24</v>
      </c>
      <c r="H244" s="128"/>
      <c r="I244" s="125"/>
      <c r="J244" s="125">
        <v>8000</v>
      </c>
      <c r="K244" s="130">
        <v>176</v>
      </c>
      <c r="L244" s="125" t="s">
        <v>27</v>
      </c>
      <c r="M244" s="147">
        <v>1056</v>
      </c>
    </row>
    <row r="245" spans="1:13">
      <c r="A245" s="117">
        <v>240</v>
      </c>
      <c r="B245" s="125" t="s">
        <v>15</v>
      </c>
      <c r="C245" s="125" t="s">
        <v>216</v>
      </c>
      <c r="D245" s="126" t="s">
        <v>301</v>
      </c>
      <c r="E245" s="125">
        <v>28</v>
      </c>
      <c r="F245" s="127">
        <v>114</v>
      </c>
      <c r="G245" s="125" t="s">
        <v>24</v>
      </c>
      <c r="H245" s="128"/>
      <c r="I245" s="125"/>
      <c r="J245" s="125">
        <v>8000</v>
      </c>
      <c r="K245" s="130">
        <v>129</v>
      </c>
      <c r="L245" s="125" t="s">
        <v>27</v>
      </c>
      <c r="M245" s="148">
        <v>774</v>
      </c>
    </row>
    <row r="246" spans="1:13">
      <c r="A246" s="117">
        <v>241</v>
      </c>
      <c r="B246" s="125" t="s">
        <v>15</v>
      </c>
      <c r="C246" s="125" t="s">
        <v>216</v>
      </c>
      <c r="D246" s="126" t="s">
        <v>302</v>
      </c>
      <c r="E246" s="125">
        <v>28</v>
      </c>
      <c r="F246" s="127">
        <v>116</v>
      </c>
      <c r="G246" s="125" t="s">
        <v>24</v>
      </c>
      <c r="H246" s="128"/>
      <c r="I246" s="125"/>
      <c r="J246" s="125">
        <v>2725</v>
      </c>
      <c r="K246" s="130">
        <v>332</v>
      </c>
      <c r="L246" s="125" t="s">
        <v>27</v>
      </c>
      <c r="M246" s="147">
        <v>1992</v>
      </c>
    </row>
    <row r="247" spans="1:13">
      <c r="A247" s="117">
        <v>242</v>
      </c>
      <c r="B247" s="125" t="s">
        <v>15</v>
      </c>
      <c r="C247" s="125" t="s">
        <v>216</v>
      </c>
      <c r="D247" s="126" t="s">
        <v>302</v>
      </c>
      <c r="E247" s="125">
        <v>28</v>
      </c>
      <c r="F247" s="127">
        <v>116</v>
      </c>
      <c r="G247" s="125" t="s">
        <v>24</v>
      </c>
      <c r="H247" s="128"/>
      <c r="I247" s="125"/>
      <c r="J247" s="125">
        <v>2725</v>
      </c>
      <c r="K247" s="130">
        <v>63</v>
      </c>
      <c r="L247" s="125" t="s">
        <v>27</v>
      </c>
      <c r="M247" s="148">
        <v>378</v>
      </c>
    </row>
    <row r="248" spans="1:13">
      <c r="A248" s="117">
        <v>243</v>
      </c>
      <c r="B248" s="125" t="s">
        <v>15</v>
      </c>
      <c r="C248" s="125" t="s">
        <v>216</v>
      </c>
      <c r="D248" s="126" t="s">
        <v>303</v>
      </c>
      <c r="E248" s="125">
        <v>28</v>
      </c>
      <c r="F248" s="127">
        <v>118</v>
      </c>
      <c r="G248" s="125" t="s">
        <v>24</v>
      </c>
      <c r="H248" s="128"/>
      <c r="I248" s="125"/>
      <c r="J248" s="125">
        <v>2700</v>
      </c>
      <c r="K248" s="130">
        <v>64</v>
      </c>
      <c r="L248" s="125" t="s">
        <v>27</v>
      </c>
      <c r="M248" s="148">
        <v>384</v>
      </c>
    </row>
    <row r="249" spans="1:13">
      <c r="A249" s="117">
        <v>244</v>
      </c>
      <c r="B249" s="125" t="s">
        <v>15</v>
      </c>
      <c r="C249" s="125" t="s">
        <v>216</v>
      </c>
      <c r="D249" s="126" t="s">
        <v>303</v>
      </c>
      <c r="E249" s="125">
        <v>28</v>
      </c>
      <c r="F249" s="127">
        <v>118</v>
      </c>
      <c r="G249" s="125" t="s">
        <v>24</v>
      </c>
      <c r="H249" s="128"/>
      <c r="I249" s="125"/>
      <c r="J249" s="125">
        <v>2700</v>
      </c>
      <c r="K249" s="130">
        <v>456</v>
      </c>
      <c r="L249" s="125" t="s">
        <v>27</v>
      </c>
      <c r="M249" s="147">
        <v>2736</v>
      </c>
    </row>
    <row r="250" spans="1:13">
      <c r="A250" s="117">
        <v>245</v>
      </c>
      <c r="B250" s="125" t="s">
        <v>15</v>
      </c>
      <c r="C250" s="125" t="s">
        <v>216</v>
      </c>
      <c r="D250" s="126" t="s">
        <v>304</v>
      </c>
      <c r="E250" s="125">
        <v>28</v>
      </c>
      <c r="F250" s="127">
        <v>119</v>
      </c>
      <c r="G250" s="125" t="s">
        <v>24</v>
      </c>
      <c r="H250" s="128"/>
      <c r="I250" s="125"/>
      <c r="J250" s="125">
        <v>2700</v>
      </c>
      <c r="K250" s="130">
        <v>554</v>
      </c>
      <c r="L250" s="125" t="s">
        <v>27</v>
      </c>
      <c r="M250" s="147">
        <v>3324</v>
      </c>
    </row>
    <row r="251" spans="1:13">
      <c r="A251" s="117">
        <v>246</v>
      </c>
      <c r="B251" s="125" t="s">
        <v>15</v>
      </c>
      <c r="C251" s="125" t="s">
        <v>216</v>
      </c>
      <c r="D251" s="126" t="s">
        <v>304</v>
      </c>
      <c r="E251" s="125">
        <v>28</v>
      </c>
      <c r="F251" s="127">
        <v>119</v>
      </c>
      <c r="G251" s="125" t="s">
        <v>24</v>
      </c>
      <c r="H251" s="128"/>
      <c r="I251" s="125"/>
      <c r="J251" s="125">
        <v>2700</v>
      </c>
      <c r="K251" s="130">
        <v>64</v>
      </c>
      <c r="L251" s="125" t="s">
        <v>27</v>
      </c>
      <c r="M251" s="148">
        <v>384</v>
      </c>
    </row>
    <row r="252" spans="1:13">
      <c r="A252" s="117">
        <v>247</v>
      </c>
      <c r="B252" s="125" t="s">
        <v>15</v>
      </c>
      <c r="C252" s="125" t="s">
        <v>216</v>
      </c>
      <c r="D252" s="126" t="s">
        <v>305</v>
      </c>
      <c r="E252" s="125">
        <v>28</v>
      </c>
      <c r="F252" s="127">
        <v>122</v>
      </c>
      <c r="G252" s="125" t="s">
        <v>24</v>
      </c>
      <c r="H252" s="128"/>
      <c r="I252" s="125"/>
      <c r="J252" s="125">
        <v>1250</v>
      </c>
      <c r="K252" s="130">
        <v>77</v>
      </c>
      <c r="L252" s="125" t="s">
        <v>27</v>
      </c>
      <c r="M252" s="148">
        <v>462</v>
      </c>
    </row>
    <row r="253" spans="1:13">
      <c r="A253" s="117">
        <v>248</v>
      </c>
      <c r="B253" s="125" t="s">
        <v>15</v>
      </c>
      <c r="C253" s="125" t="s">
        <v>216</v>
      </c>
      <c r="D253" s="126" t="s">
        <v>305</v>
      </c>
      <c r="E253" s="125">
        <v>28</v>
      </c>
      <c r="F253" s="127">
        <v>122</v>
      </c>
      <c r="G253" s="125" t="s">
        <v>24</v>
      </c>
      <c r="H253" s="128"/>
      <c r="I253" s="125"/>
      <c r="J253" s="125">
        <v>1250</v>
      </c>
      <c r="K253" s="130">
        <v>642</v>
      </c>
      <c r="L253" s="125" t="s">
        <v>27</v>
      </c>
      <c r="M253" s="147">
        <v>3852</v>
      </c>
    </row>
    <row r="254" spans="1:13">
      <c r="A254" s="117">
        <v>249</v>
      </c>
      <c r="B254" s="125" t="s">
        <v>15</v>
      </c>
      <c r="C254" s="125" t="s">
        <v>216</v>
      </c>
      <c r="D254" s="126" t="s">
        <v>306</v>
      </c>
      <c r="E254" s="125">
        <v>28</v>
      </c>
      <c r="F254" s="127">
        <v>126</v>
      </c>
      <c r="G254" s="125" t="s">
        <v>24</v>
      </c>
      <c r="H254" s="128" t="s">
        <v>569</v>
      </c>
      <c r="I254" s="125">
        <v>33861</v>
      </c>
      <c r="J254" s="125">
        <v>3200</v>
      </c>
      <c r="K254" s="130">
        <v>563</v>
      </c>
      <c r="L254" s="125" t="s">
        <v>27</v>
      </c>
      <c r="M254" s="147">
        <v>3378</v>
      </c>
    </row>
    <row r="255" spans="1:13">
      <c r="A255" s="117">
        <v>250</v>
      </c>
      <c r="B255" s="125" t="s">
        <v>15</v>
      </c>
      <c r="C255" s="125" t="s">
        <v>216</v>
      </c>
      <c r="D255" s="126" t="s">
        <v>306</v>
      </c>
      <c r="E255" s="125">
        <v>28</v>
      </c>
      <c r="F255" s="127">
        <v>126</v>
      </c>
      <c r="G255" s="125" t="s">
        <v>24</v>
      </c>
      <c r="H255" s="128" t="s">
        <v>569</v>
      </c>
      <c r="I255" s="125">
        <v>33861</v>
      </c>
      <c r="J255" s="125">
        <v>3200</v>
      </c>
      <c r="K255" s="130">
        <v>483</v>
      </c>
      <c r="L255" s="125" t="s">
        <v>27</v>
      </c>
      <c r="M255" s="147">
        <v>2898</v>
      </c>
    </row>
    <row r="256" spans="1:13">
      <c r="A256" s="117">
        <v>251</v>
      </c>
      <c r="B256" s="125" t="s">
        <v>15</v>
      </c>
      <c r="C256" s="125" t="s">
        <v>216</v>
      </c>
      <c r="D256" s="126" t="s">
        <v>306</v>
      </c>
      <c r="E256" s="125">
        <v>28</v>
      </c>
      <c r="F256" s="127">
        <v>126</v>
      </c>
      <c r="G256" s="125" t="s">
        <v>24</v>
      </c>
      <c r="H256" s="128" t="s">
        <v>569</v>
      </c>
      <c r="I256" s="125">
        <v>33861</v>
      </c>
      <c r="J256" s="125">
        <v>3200</v>
      </c>
      <c r="K256" s="130">
        <v>168</v>
      </c>
      <c r="L256" s="125" t="s">
        <v>27</v>
      </c>
      <c r="M256" s="147">
        <v>1008</v>
      </c>
    </row>
    <row r="257" spans="1:13">
      <c r="A257" s="117">
        <v>252</v>
      </c>
      <c r="B257" s="125" t="s">
        <v>15</v>
      </c>
      <c r="C257" s="125" t="s">
        <v>216</v>
      </c>
      <c r="D257" s="126" t="s">
        <v>307</v>
      </c>
      <c r="E257" s="125">
        <v>28</v>
      </c>
      <c r="F257" s="127">
        <v>129</v>
      </c>
      <c r="G257" s="125" t="s">
        <v>24</v>
      </c>
      <c r="H257" s="128" t="s">
        <v>568</v>
      </c>
      <c r="I257" s="125">
        <v>1785</v>
      </c>
      <c r="J257" s="125">
        <v>4263</v>
      </c>
      <c r="K257" s="130">
        <v>611</v>
      </c>
      <c r="L257" s="125" t="s">
        <v>27</v>
      </c>
      <c r="M257" s="147">
        <v>3666</v>
      </c>
    </row>
    <row r="258" spans="1:13">
      <c r="A258" s="117">
        <v>253</v>
      </c>
      <c r="B258" s="125" t="s">
        <v>15</v>
      </c>
      <c r="C258" s="125" t="s">
        <v>216</v>
      </c>
      <c r="D258" s="126" t="s">
        <v>307</v>
      </c>
      <c r="E258" s="125">
        <v>28</v>
      </c>
      <c r="F258" s="127">
        <v>129</v>
      </c>
      <c r="G258" s="125" t="s">
        <v>24</v>
      </c>
      <c r="H258" s="128" t="s">
        <v>568</v>
      </c>
      <c r="I258" s="125">
        <v>1785</v>
      </c>
      <c r="J258" s="125">
        <v>4263</v>
      </c>
      <c r="K258" s="130">
        <v>468</v>
      </c>
      <c r="L258" s="125" t="s">
        <v>27</v>
      </c>
      <c r="M258" s="147">
        <v>2808</v>
      </c>
    </row>
    <row r="259" spans="1:13" ht="27.75" customHeight="1">
      <c r="A259" s="117">
        <v>254</v>
      </c>
      <c r="B259" s="125" t="s">
        <v>15</v>
      </c>
      <c r="C259" s="125" t="s">
        <v>216</v>
      </c>
      <c r="D259" s="144" t="s">
        <v>308</v>
      </c>
      <c r="E259" s="125">
        <v>19.28</v>
      </c>
      <c r="F259" s="127" t="s">
        <v>309</v>
      </c>
      <c r="G259" s="125" t="s">
        <v>24</v>
      </c>
      <c r="H259" s="128" t="s">
        <v>567</v>
      </c>
      <c r="I259" s="125">
        <v>33260</v>
      </c>
      <c r="J259" s="125">
        <v>500</v>
      </c>
      <c r="K259" s="130">
        <v>9</v>
      </c>
      <c r="L259" s="125" t="s">
        <v>27</v>
      </c>
      <c r="M259" s="148">
        <v>54</v>
      </c>
    </row>
    <row r="260" spans="1:13" ht="19.5" customHeight="1">
      <c r="A260" s="117">
        <v>255</v>
      </c>
      <c r="B260" s="125" t="s">
        <v>15</v>
      </c>
      <c r="C260" s="125" t="s">
        <v>216</v>
      </c>
      <c r="D260" s="144" t="s">
        <v>308</v>
      </c>
      <c r="E260" s="125">
        <v>19.28</v>
      </c>
      <c r="F260" s="127" t="s">
        <v>310</v>
      </c>
      <c r="G260" s="125" t="s">
        <v>24</v>
      </c>
      <c r="H260" s="128" t="s">
        <v>566</v>
      </c>
      <c r="I260" s="125">
        <v>33261</v>
      </c>
      <c r="J260" s="125">
        <v>500</v>
      </c>
      <c r="K260" s="130">
        <v>244</v>
      </c>
      <c r="L260" s="125" t="s">
        <v>27</v>
      </c>
      <c r="M260" s="147">
        <v>1464</v>
      </c>
    </row>
    <row r="261" spans="1:13" ht="33" customHeight="1">
      <c r="A261" s="117">
        <v>256</v>
      </c>
      <c r="B261" s="125" t="s">
        <v>15</v>
      </c>
      <c r="C261" s="125" t="s">
        <v>216</v>
      </c>
      <c r="D261" s="131" t="s">
        <v>716</v>
      </c>
      <c r="E261" s="125">
        <v>19.28</v>
      </c>
      <c r="F261" s="127" t="s">
        <v>312</v>
      </c>
      <c r="G261" s="125" t="s">
        <v>24</v>
      </c>
      <c r="H261" s="128" t="s">
        <v>565</v>
      </c>
      <c r="I261" s="125">
        <v>32556</v>
      </c>
      <c r="J261" s="125">
        <v>6272</v>
      </c>
      <c r="K261" s="130">
        <v>833</v>
      </c>
      <c r="L261" s="125" t="s">
        <v>27</v>
      </c>
      <c r="M261" s="147">
        <v>4998</v>
      </c>
    </row>
    <row r="262" spans="1:13">
      <c r="A262" s="117">
        <v>257</v>
      </c>
      <c r="B262" s="125" t="s">
        <v>15</v>
      </c>
      <c r="C262" s="125" t="s">
        <v>216</v>
      </c>
      <c r="D262" s="126" t="s">
        <v>313</v>
      </c>
      <c r="E262" s="125">
        <v>114</v>
      </c>
      <c r="F262" s="135" t="s">
        <v>564</v>
      </c>
      <c r="G262" s="125" t="s">
        <v>210</v>
      </c>
      <c r="H262" s="128"/>
      <c r="I262" s="125"/>
      <c r="J262" s="125">
        <v>435</v>
      </c>
      <c r="K262" s="130">
        <v>8</v>
      </c>
      <c r="L262" s="125" t="s">
        <v>27</v>
      </c>
      <c r="M262" s="148">
        <v>80</v>
      </c>
    </row>
    <row r="263" spans="1:13">
      <c r="A263" s="117">
        <v>258</v>
      </c>
      <c r="B263" s="125" t="s">
        <v>15</v>
      </c>
      <c r="C263" s="125" t="s">
        <v>216</v>
      </c>
      <c r="D263" s="126" t="s">
        <v>314</v>
      </c>
      <c r="E263" s="125">
        <v>114</v>
      </c>
      <c r="F263" s="135" t="s">
        <v>563</v>
      </c>
      <c r="G263" s="125" t="s">
        <v>210</v>
      </c>
      <c r="H263" s="128"/>
      <c r="I263" s="125"/>
      <c r="J263" s="125">
        <v>835</v>
      </c>
      <c r="K263" s="130">
        <v>64</v>
      </c>
      <c r="L263" s="125" t="s">
        <v>27</v>
      </c>
      <c r="M263" s="148">
        <v>640</v>
      </c>
    </row>
    <row r="264" spans="1:13">
      <c r="A264" s="117">
        <v>259</v>
      </c>
      <c r="B264" s="125" t="s">
        <v>15</v>
      </c>
      <c r="C264" s="125" t="s">
        <v>216</v>
      </c>
      <c r="D264" s="126" t="s">
        <v>315</v>
      </c>
      <c r="E264" s="125">
        <v>114</v>
      </c>
      <c r="F264" s="127">
        <v>12</v>
      </c>
      <c r="G264" s="125" t="s">
        <v>210</v>
      </c>
      <c r="H264" s="128"/>
      <c r="I264" s="125"/>
      <c r="J264" s="125">
        <v>400</v>
      </c>
      <c r="K264" s="130">
        <v>14</v>
      </c>
      <c r="L264" s="125" t="s">
        <v>27</v>
      </c>
      <c r="M264" s="148">
        <v>140</v>
      </c>
    </row>
    <row r="265" spans="1:13" ht="45" customHeight="1">
      <c r="A265" s="117">
        <v>260</v>
      </c>
      <c r="B265" s="125" t="s">
        <v>15</v>
      </c>
      <c r="C265" s="125" t="s">
        <v>216</v>
      </c>
      <c r="D265" s="131" t="s">
        <v>717</v>
      </c>
      <c r="E265" s="125">
        <v>19.28</v>
      </c>
      <c r="F265" s="127" t="s">
        <v>312</v>
      </c>
      <c r="G265" s="125" t="s">
        <v>24</v>
      </c>
      <c r="H265" s="128" t="s">
        <v>562</v>
      </c>
      <c r="I265" s="125">
        <v>33256</v>
      </c>
      <c r="J265" s="125">
        <v>546</v>
      </c>
      <c r="K265" s="130">
        <v>267</v>
      </c>
      <c r="L265" s="125" t="s">
        <v>27</v>
      </c>
      <c r="M265" s="147">
        <v>1602</v>
      </c>
    </row>
    <row r="266" spans="1:13" ht="37.5" customHeight="1">
      <c r="A266" s="117">
        <v>261</v>
      </c>
      <c r="B266" s="125" t="s">
        <v>15</v>
      </c>
      <c r="C266" s="125" t="s">
        <v>216</v>
      </c>
      <c r="D266" s="144" t="s">
        <v>308</v>
      </c>
      <c r="E266" s="125">
        <v>19.28</v>
      </c>
      <c r="F266" s="127" t="s">
        <v>317</v>
      </c>
      <c r="G266" s="125" t="s">
        <v>24</v>
      </c>
      <c r="H266" s="128" t="s">
        <v>561</v>
      </c>
      <c r="I266" s="125">
        <v>33255</v>
      </c>
      <c r="J266" s="125">
        <v>1000</v>
      </c>
      <c r="K266" s="130">
        <v>1000</v>
      </c>
      <c r="L266" s="125" t="s">
        <v>27</v>
      </c>
      <c r="M266" s="147">
        <v>6000</v>
      </c>
    </row>
    <row r="267" spans="1:13">
      <c r="A267" s="117">
        <v>262</v>
      </c>
      <c r="B267" s="125" t="s">
        <v>15</v>
      </c>
      <c r="C267" s="125" t="s">
        <v>216</v>
      </c>
      <c r="D267" s="126" t="s">
        <v>318</v>
      </c>
      <c r="E267" s="125">
        <v>114</v>
      </c>
      <c r="F267" s="135" t="s">
        <v>560</v>
      </c>
      <c r="G267" s="125" t="s">
        <v>210</v>
      </c>
      <c r="H267" s="128"/>
      <c r="I267" s="125"/>
      <c r="J267" s="125">
        <v>400</v>
      </c>
      <c r="K267" s="130">
        <v>215</v>
      </c>
      <c r="L267" s="125" t="s">
        <v>27</v>
      </c>
      <c r="M267" s="147">
        <v>2150</v>
      </c>
    </row>
    <row r="268" spans="1:13">
      <c r="A268" s="117">
        <v>263</v>
      </c>
      <c r="B268" s="125" t="s">
        <v>15</v>
      </c>
      <c r="C268" s="125" t="s">
        <v>216</v>
      </c>
      <c r="D268" s="126" t="s">
        <v>748</v>
      </c>
      <c r="E268" s="135">
        <v>114</v>
      </c>
      <c r="F268" s="135" t="s">
        <v>559</v>
      </c>
      <c r="G268" s="125" t="s">
        <v>210</v>
      </c>
      <c r="H268" s="128"/>
      <c r="I268" s="125"/>
      <c r="J268" s="125">
        <v>400</v>
      </c>
      <c r="K268" s="130">
        <v>399</v>
      </c>
      <c r="L268" s="125" t="s">
        <v>27</v>
      </c>
      <c r="M268" s="147">
        <v>3990</v>
      </c>
    </row>
    <row r="269" spans="1:13">
      <c r="A269" s="117">
        <v>264</v>
      </c>
      <c r="B269" s="125" t="s">
        <v>15</v>
      </c>
      <c r="C269" s="125" t="s">
        <v>216</v>
      </c>
      <c r="D269" s="126" t="s">
        <v>748</v>
      </c>
      <c r="E269" s="125">
        <v>114</v>
      </c>
      <c r="F269" s="135" t="s">
        <v>559</v>
      </c>
      <c r="G269" s="125" t="s">
        <v>210</v>
      </c>
      <c r="H269" s="128"/>
      <c r="I269" s="125"/>
      <c r="J269" s="125">
        <v>400</v>
      </c>
      <c r="K269" s="130">
        <v>399</v>
      </c>
      <c r="L269" s="125" t="s">
        <v>27</v>
      </c>
      <c r="M269" s="147">
        <v>3990</v>
      </c>
    </row>
    <row r="270" spans="1:13">
      <c r="A270" s="117">
        <v>265</v>
      </c>
      <c r="B270" s="125" t="s">
        <v>15</v>
      </c>
      <c r="C270" s="125" t="s">
        <v>216</v>
      </c>
      <c r="D270" s="126" t="s">
        <v>748</v>
      </c>
      <c r="E270" s="125">
        <v>114</v>
      </c>
      <c r="F270" s="135" t="s">
        <v>559</v>
      </c>
      <c r="G270" s="125" t="s">
        <v>210</v>
      </c>
      <c r="H270" s="128"/>
      <c r="I270" s="125"/>
      <c r="J270" s="125">
        <v>400</v>
      </c>
      <c r="K270" s="130">
        <v>327</v>
      </c>
      <c r="L270" s="125" t="s">
        <v>27</v>
      </c>
      <c r="M270" s="147">
        <v>3270</v>
      </c>
    </row>
    <row r="271" spans="1:13">
      <c r="A271" s="117">
        <v>266</v>
      </c>
      <c r="B271" s="125" t="s">
        <v>15</v>
      </c>
      <c r="C271" s="125" t="s">
        <v>216</v>
      </c>
      <c r="D271" s="126" t="s">
        <v>319</v>
      </c>
      <c r="E271" s="125">
        <v>114</v>
      </c>
      <c r="F271" s="127">
        <v>17</v>
      </c>
      <c r="G271" s="125" t="s">
        <v>24</v>
      </c>
      <c r="H271" s="128"/>
      <c r="I271" s="125"/>
      <c r="J271" s="125">
        <v>4500</v>
      </c>
      <c r="K271" s="130">
        <v>1432</v>
      </c>
      <c r="L271" s="125" t="s">
        <v>27</v>
      </c>
      <c r="M271" s="147">
        <v>8592</v>
      </c>
    </row>
    <row r="272" spans="1:13">
      <c r="A272" s="117">
        <v>267</v>
      </c>
      <c r="B272" s="125" t="s">
        <v>15</v>
      </c>
      <c r="C272" s="125" t="s">
        <v>216</v>
      </c>
      <c r="D272" s="126" t="s">
        <v>320</v>
      </c>
      <c r="E272" s="125">
        <v>114</v>
      </c>
      <c r="F272" s="127" t="s">
        <v>321</v>
      </c>
      <c r="G272" s="125" t="s">
        <v>24</v>
      </c>
      <c r="H272" s="128"/>
      <c r="I272" s="125"/>
      <c r="J272" s="125">
        <v>1000</v>
      </c>
      <c r="K272" s="130">
        <v>311</v>
      </c>
      <c r="L272" s="125" t="s">
        <v>27</v>
      </c>
      <c r="M272" s="147">
        <v>1866</v>
      </c>
    </row>
    <row r="273" spans="1:13">
      <c r="A273" s="117">
        <v>268</v>
      </c>
      <c r="B273" s="125" t="s">
        <v>15</v>
      </c>
      <c r="C273" s="125" t="s">
        <v>216</v>
      </c>
      <c r="D273" s="126" t="s">
        <v>322</v>
      </c>
      <c r="E273" s="125">
        <v>114</v>
      </c>
      <c r="F273" s="127" t="s">
        <v>323</v>
      </c>
      <c r="G273" s="125" t="s">
        <v>24</v>
      </c>
      <c r="H273" s="128"/>
      <c r="I273" s="125"/>
      <c r="J273" s="125">
        <v>1500</v>
      </c>
      <c r="K273" s="130">
        <v>302</v>
      </c>
      <c r="L273" s="125" t="s">
        <v>27</v>
      </c>
      <c r="M273" s="147">
        <v>1812</v>
      </c>
    </row>
    <row r="274" spans="1:13">
      <c r="A274" s="117">
        <v>269</v>
      </c>
      <c r="B274" s="125" t="s">
        <v>15</v>
      </c>
      <c r="C274" s="125" t="s">
        <v>216</v>
      </c>
      <c r="D274" s="126" t="s">
        <v>324</v>
      </c>
      <c r="E274" s="125">
        <v>114</v>
      </c>
      <c r="F274" s="135" t="s">
        <v>558</v>
      </c>
      <c r="G274" s="125" t="s">
        <v>24</v>
      </c>
      <c r="H274" s="128"/>
      <c r="I274" s="125"/>
      <c r="J274" s="125">
        <v>1400</v>
      </c>
      <c r="K274" s="130">
        <v>178</v>
      </c>
      <c r="L274" s="125" t="s">
        <v>27</v>
      </c>
      <c r="M274" s="147">
        <v>1068</v>
      </c>
    </row>
    <row r="275" spans="1:13">
      <c r="A275" s="117">
        <v>270</v>
      </c>
      <c r="B275" s="125" t="s">
        <v>15</v>
      </c>
      <c r="C275" s="125" t="s">
        <v>216</v>
      </c>
      <c r="D275" s="126" t="s">
        <v>324</v>
      </c>
      <c r="E275" s="125">
        <v>114</v>
      </c>
      <c r="F275" s="135" t="s">
        <v>558</v>
      </c>
      <c r="G275" s="125" t="s">
        <v>24</v>
      </c>
      <c r="H275" s="128"/>
      <c r="I275" s="125"/>
      <c r="J275" s="125">
        <v>1400</v>
      </c>
      <c r="K275" s="130">
        <v>458</v>
      </c>
      <c r="L275" s="125" t="s">
        <v>27</v>
      </c>
      <c r="M275" s="147">
        <v>2748</v>
      </c>
    </row>
    <row r="276" spans="1:13">
      <c r="A276" s="117">
        <v>271</v>
      </c>
      <c r="B276" s="125" t="s">
        <v>15</v>
      </c>
      <c r="C276" s="125" t="s">
        <v>216</v>
      </c>
      <c r="D276" s="126" t="s">
        <v>325</v>
      </c>
      <c r="E276" s="125">
        <v>114</v>
      </c>
      <c r="F276" s="127">
        <v>23</v>
      </c>
      <c r="G276" s="125" t="s">
        <v>24</v>
      </c>
      <c r="H276" s="128"/>
      <c r="I276" s="125"/>
      <c r="J276" s="125">
        <v>1200</v>
      </c>
      <c r="K276" s="130">
        <v>392</v>
      </c>
      <c r="L276" s="125" t="s">
        <v>27</v>
      </c>
      <c r="M276" s="147">
        <v>2352</v>
      </c>
    </row>
    <row r="277" spans="1:13">
      <c r="A277" s="117">
        <v>272</v>
      </c>
      <c r="B277" s="125" t="s">
        <v>15</v>
      </c>
      <c r="C277" s="125" t="s">
        <v>216</v>
      </c>
      <c r="D277" s="126" t="s">
        <v>325</v>
      </c>
      <c r="E277" s="125">
        <v>114</v>
      </c>
      <c r="F277" s="132">
        <v>23</v>
      </c>
      <c r="G277" s="125" t="s">
        <v>24</v>
      </c>
      <c r="H277" s="128"/>
      <c r="I277" s="125"/>
      <c r="J277" s="125">
        <v>1200</v>
      </c>
      <c r="K277" s="130">
        <v>167</v>
      </c>
      <c r="L277" s="125" t="s">
        <v>27</v>
      </c>
      <c r="M277" s="147">
        <v>1002</v>
      </c>
    </row>
    <row r="278" spans="1:13">
      <c r="A278" s="117">
        <v>273</v>
      </c>
      <c r="B278" s="125" t="s">
        <v>15</v>
      </c>
      <c r="C278" s="125" t="s">
        <v>216</v>
      </c>
      <c r="D278" s="126" t="s">
        <v>326</v>
      </c>
      <c r="E278" s="125">
        <v>114</v>
      </c>
      <c r="F278" s="127">
        <v>26</v>
      </c>
      <c r="G278" s="125" t="s">
        <v>24</v>
      </c>
      <c r="H278" s="128"/>
      <c r="I278" s="125"/>
      <c r="J278" s="125">
        <v>6400</v>
      </c>
      <c r="K278" s="130">
        <v>468</v>
      </c>
      <c r="L278" s="125" t="s">
        <v>27</v>
      </c>
      <c r="M278" s="147">
        <v>2808</v>
      </c>
    </row>
    <row r="279" spans="1:13">
      <c r="A279" s="117">
        <v>274</v>
      </c>
      <c r="B279" s="125" t="s">
        <v>15</v>
      </c>
      <c r="C279" s="125" t="s">
        <v>216</v>
      </c>
      <c r="D279" s="126" t="s">
        <v>326</v>
      </c>
      <c r="E279" s="125">
        <v>114</v>
      </c>
      <c r="F279" s="127">
        <v>26</v>
      </c>
      <c r="G279" s="125" t="s">
        <v>24</v>
      </c>
      <c r="H279" s="128"/>
      <c r="I279" s="125"/>
      <c r="J279" s="125">
        <v>6400</v>
      </c>
      <c r="K279" s="130">
        <v>935</v>
      </c>
      <c r="L279" s="125" t="s">
        <v>27</v>
      </c>
      <c r="M279" s="147">
        <v>5610</v>
      </c>
    </row>
    <row r="280" spans="1:13">
      <c r="A280" s="117">
        <v>275</v>
      </c>
      <c r="B280" s="125" t="s">
        <v>15</v>
      </c>
      <c r="C280" s="125" t="s">
        <v>216</v>
      </c>
      <c r="D280" s="126" t="s">
        <v>327</v>
      </c>
      <c r="E280" s="125">
        <v>114</v>
      </c>
      <c r="F280" s="135" t="s">
        <v>557</v>
      </c>
      <c r="G280" s="125" t="s">
        <v>24</v>
      </c>
      <c r="H280" s="128"/>
      <c r="I280" s="125"/>
      <c r="J280" s="125">
        <v>1200</v>
      </c>
      <c r="K280" s="130">
        <v>120</v>
      </c>
      <c r="L280" s="125" t="s">
        <v>27</v>
      </c>
      <c r="M280" s="148">
        <v>720</v>
      </c>
    </row>
    <row r="281" spans="1:13" ht="30">
      <c r="A281" s="117">
        <v>276</v>
      </c>
      <c r="B281" s="125" t="s">
        <v>15</v>
      </c>
      <c r="C281" s="125" t="s">
        <v>216</v>
      </c>
      <c r="D281" s="143" t="s">
        <v>718</v>
      </c>
      <c r="E281" s="125">
        <v>114</v>
      </c>
      <c r="F281" s="127" t="s">
        <v>329</v>
      </c>
      <c r="G281" s="125" t="s">
        <v>210</v>
      </c>
      <c r="H281" s="128" t="s">
        <v>556</v>
      </c>
      <c r="I281" s="125">
        <v>32765</v>
      </c>
      <c r="J281" s="125">
        <v>1700</v>
      </c>
      <c r="K281" s="130">
        <v>738</v>
      </c>
      <c r="L281" s="125" t="s">
        <v>27</v>
      </c>
      <c r="M281" s="147">
        <v>7380</v>
      </c>
    </row>
    <row r="282" spans="1:13" ht="30">
      <c r="A282" s="117">
        <v>277</v>
      </c>
      <c r="B282" s="125" t="s">
        <v>15</v>
      </c>
      <c r="C282" s="125" t="s">
        <v>216</v>
      </c>
      <c r="D282" s="143" t="s">
        <v>718</v>
      </c>
      <c r="E282" s="125">
        <v>114</v>
      </c>
      <c r="F282" s="127" t="s">
        <v>329</v>
      </c>
      <c r="G282" s="125" t="s">
        <v>210</v>
      </c>
      <c r="H282" s="128" t="s">
        <v>556</v>
      </c>
      <c r="I282" s="125">
        <v>32765</v>
      </c>
      <c r="J282" s="125">
        <v>1700</v>
      </c>
      <c r="K282" s="130">
        <v>244</v>
      </c>
      <c r="L282" s="125" t="s">
        <v>27</v>
      </c>
      <c r="M282" s="147">
        <v>2440</v>
      </c>
    </row>
    <row r="283" spans="1:13">
      <c r="A283" s="117">
        <v>278</v>
      </c>
      <c r="B283" s="125" t="s">
        <v>15</v>
      </c>
      <c r="C283" s="125" t="s">
        <v>216</v>
      </c>
      <c r="D283" s="126" t="s">
        <v>330</v>
      </c>
      <c r="E283" s="125">
        <v>114</v>
      </c>
      <c r="F283" s="127">
        <v>29.32</v>
      </c>
      <c r="G283" s="125" t="s">
        <v>24</v>
      </c>
      <c r="H283" s="128" t="s">
        <v>555</v>
      </c>
      <c r="I283" s="125">
        <v>31935</v>
      </c>
      <c r="J283" s="125">
        <v>1447</v>
      </c>
      <c r="K283" s="130">
        <v>108</v>
      </c>
      <c r="L283" s="125" t="s">
        <v>27</v>
      </c>
      <c r="M283" s="148">
        <v>648</v>
      </c>
    </row>
    <row r="284" spans="1:13">
      <c r="A284" s="117">
        <v>279</v>
      </c>
      <c r="B284" s="125" t="s">
        <v>15</v>
      </c>
      <c r="C284" s="125" t="s">
        <v>216</v>
      </c>
      <c r="D284" s="126" t="s">
        <v>330</v>
      </c>
      <c r="E284" s="125">
        <v>114</v>
      </c>
      <c r="F284" s="127">
        <v>29.32</v>
      </c>
      <c r="G284" s="125" t="s">
        <v>24</v>
      </c>
      <c r="H284" s="128" t="s">
        <v>555</v>
      </c>
      <c r="I284" s="125">
        <v>31935</v>
      </c>
      <c r="J284" s="125">
        <v>1447</v>
      </c>
      <c r="K284" s="130">
        <v>34</v>
      </c>
      <c r="L284" s="125" t="s">
        <v>27</v>
      </c>
      <c r="M284" s="148">
        <v>204</v>
      </c>
    </row>
    <row r="285" spans="1:13">
      <c r="A285" s="117">
        <v>280</v>
      </c>
      <c r="B285" s="125" t="s">
        <v>15</v>
      </c>
      <c r="C285" s="125" t="s">
        <v>216</v>
      </c>
      <c r="D285" s="126" t="s">
        <v>330</v>
      </c>
      <c r="E285" s="125">
        <v>114</v>
      </c>
      <c r="F285" s="127">
        <v>29.32</v>
      </c>
      <c r="G285" s="125" t="s">
        <v>24</v>
      </c>
      <c r="H285" s="128" t="s">
        <v>555</v>
      </c>
      <c r="I285" s="125">
        <v>31935</v>
      </c>
      <c r="J285" s="125">
        <v>1447</v>
      </c>
      <c r="K285" s="130">
        <v>421</v>
      </c>
      <c r="L285" s="125" t="s">
        <v>27</v>
      </c>
      <c r="M285" s="147">
        <v>2526</v>
      </c>
    </row>
    <row r="286" spans="1:13" ht="35.25" customHeight="1">
      <c r="A286" s="117">
        <v>281</v>
      </c>
      <c r="B286" s="125" t="s">
        <v>15</v>
      </c>
      <c r="C286" s="125" t="s">
        <v>216</v>
      </c>
      <c r="D286" s="143" t="s">
        <v>719</v>
      </c>
      <c r="E286" s="125">
        <v>114</v>
      </c>
      <c r="F286" s="127">
        <v>32</v>
      </c>
      <c r="G286" s="125" t="s">
        <v>24</v>
      </c>
      <c r="H286" s="128" t="s">
        <v>554</v>
      </c>
      <c r="I286" s="125">
        <v>31944</v>
      </c>
      <c r="J286" s="125">
        <v>1460</v>
      </c>
      <c r="K286" s="130">
        <v>436</v>
      </c>
      <c r="L286" s="125" t="s">
        <v>27</v>
      </c>
      <c r="M286" s="147">
        <v>2616</v>
      </c>
    </row>
    <row r="287" spans="1:13" ht="30">
      <c r="A287" s="117">
        <v>282</v>
      </c>
      <c r="B287" s="125" t="s">
        <v>15</v>
      </c>
      <c r="C287" s="125" t="s">
        <v>216</v>
      </c>
      <c r="D287" s="143" t="s">
        <v>719</v>
      </c>
      <c r="E287" s="125">
        <v>114</v>
      </c>
      <c r="F287" s="127">
        <v>32</v>
      </c>
      <c r="G287" s="125" t="s">
        <v>24</v>
      </c>
      <c r="H287" s="128" t="s">
        <v>554</v>
      </c>
      <c r="I287" s="125">
        <v>31944</v>
      </c>
      <c r="J287" s="125">
        <v>1460</v>
      </c>
      <c r="K287" s="130">
        <v>34</v>
      </c>
      <c r="L287" s="125" t="s">
        <v>27</v>
      </c>
      <c r="M287" s="148">
        <v>204</v>
      </c>
    </row>
    <row r="288" spans="1:13" ht="30">
      <c r="A288" s="117">
        <v>283</v>
      </c>
      <c r="B288" s="125" t="s">
        <v>15</v>
      </c>
      <c r="C288" s="125" t="s">
        <v>216</v>
      </c>
      <c r="D288" s="143" t="s">
        <v>719</v>
      </c>
      <c r="E288" s="125">
        <v>114</v>
      </c>
      <c r="F288" s="127">
        <v>32</v>
      </c>
      <c r="G288" s="125" t="s">
        <v>24</v>
      </c>
      <c r="H288" s="128" t="s">
        <v>554</v>
      </c>
      <c r="I288" s="125">
        <v>31944</v>
      </c>
      <c r="J288" s="125">
        <v>1460</v>
      </c>
      <c r="K288" s="130">
        <v>108</v>
      </c>
      <c r="L288" s="125" t="s">
        <v>27</v>
      </c>
      <c r="M288" s="148">
        <v>648</v>
      </c>
    </row>
    <row r="289" spans="1:13">
      <c r="A289" s="117">
        <v>284</v>
      </c>
      <c r="B289" s="125" t="s">
        <v>15</v>
      </c>
      <c r="C289" s="125" t="s">
        <v>216</v>
      </c>
      <c r="D289" s="126" t="s">
        <v>332</v>
      </c>
      <c r="E289" s="125">
        <v>114</v>
      </c>
      <c r="F289" s="127">
        <v>1</v>
      </c>
      <c r="G289" s="125" t="s">
        <v>24</v>
      </c>
      <c r="H289" s="128"/>
      <c r="I289" s="125"/>
      <c r="J289" s="125">
        <v>600</v>
      </c>
      <c r="K289" s="130">
        <v>252</v>
      </c>
      <c r="L289" s="125" t="s">
        <v>27</v>
      </c>
      <c r="M289" s="147">
        <v>1512</v>
      </c>
    </row>
    <row r="290" spans="1:13">
      <c r="A290" s="117">
        <v>285</v>
      </c>
      <c r="B290" s="125" t="s">
        <v>15</v>
      </c>
      <c r="C290" s="125" t="s">
        <v>216</v>
      </c>
      <c r="D290" s="126" t="s">
        <v>333</v>
      </c>
      <c r="E290" s="125">
        <v>114</v>
      </c>
      <c r="F290" s="127" t="s">
        <v>334</v>
      </c>
      <c r="G290" s="125" t="s">
        <v>210</v>
      </c>
      <c r="H290" s="128" t="s">
        <v>553</v>
      </c>
      <c r="I290" s="125">
        <v>32622</v>
      </c>
      <c r="J290" s="125">
        <v>56068</v>
      </c>
      <c r="K290" s="130">
        <v>12</v>
      </c>
      <c r="L290" s="125" t="s">
        <v>27</v>
      </c>
      <c r="M290" s="148">
        <v>120</v>
      </c>
    </row>
    <row r="291" spans="1:13">
      <c r="A291" s="117">
        <v>286</v>
      </c>
      <c r="B291" s="125" t="s">
        <v>15</v>
      </c>
      <c r="C291" s="125" t="s">
        <v>216</v>
      </c>
      <c r="D291" s="126" t="s">
        <v>333</v>
      </c>
      <c r="E291" s="125">
        <v>114</v>
      </c>
      <c r="F291" s="127" t="s">
        <v>334</v>
      </c>
      <c r="G291" s="125" t="s">
        <v>210</v>
      </c>
      <c r="H291" s="128" t="s">
        <v>553</v>
      </c>
      <c r="I291" s="125">
        <v>32622</v>
      </c>
      <c r="J291" s="125">
        <v>56068</v>
      </c>
      <c r="K291" s="130">
        <v>1924</v>
      </c>
      <c r="L291" s="125" t="s">
        <v>27</v>
      </c>
      <c r="M291" s="147">
        <v>19240</v>
      </c>
    </row>
    <row r="292" spans="1:13">
      <c r="A292" s="117">
        <v>287</v>
      </c>
      <c r="B292" s="125" t="s">
        <v>15</v>
      </c>
      <c r="C292" s="125" t="s">
        <v>216</v>
      </c>
      <c r="D292" s="126" t="s">
        <v>335</v>
      </c>
      <c r="E292" s="125">
        <v>114</v>
      </c>
      <c r="F292" s="127">
        <v>3</v>
      </c>
      <c r="G292" s="125" t="s">
        <v>24</v>
      </c>
      <c r="H292" s="128" t="s">
        <v>552</v>
      </c>
      <c r="I292" s="125">
        <v>38127</v>
      </c>
      <c r="J292" s="125">
        <v>200</v>
      </c>
      <c r="K292" s="130">
        <v>36</v>
      </c>
      <c r="L292" s="125" t="s">
        <v>27</v>
      </c>
      <c r="M292" s="148">
        <v>216</v>
      </c>
    </row>
    <row r="293" spans="1:13">
      <c r="A293" s="117">
        <v>288</v>
      </c>
      <c r="B293" s="125" t="s">
        <v>15</v>
      </c>
      <c r="C293" s="125" t="s">
        <v>216</v>
      </c>
      <c r="D293" s="126" t="s">
        <v>336</v>
      </c>
      <c r="E293" s="125">
        <v>114</v>
      </c>
      <c r="F293" s="127">
        <v>4</v>
      </c>
      <c r="G293" s="125" t="s">
        <v>24</v>
      </c>
      <c r="H293" s="128"/>
      <c r="I293" s="125"/>
      <c r="J293" s="125">
        <v>200</v>
      </c>
      <c r="K293" s="130">
        <v>37</v>
      </c>
      <c r="L293" s="125" t="s">
        <v>27</v>
      </c>
      <c r="M293" s="148">
        <v>222</v>
      </c>
    </row>
    <row r="294" spans="1:13">
      <c r="A294" s="117">
        <v>289</v>
      </c>
      <c r="B294" s="125" t="s">
        <v>15</v>
      </c>
      <c r="C294" s="125" t="s">
        <v>216</v>
      </c>
      <c r="D294" s="126" t="s">
        <v>337</v>
      </c>
      <c r="E294" s="125">
        <v>114</v>
      </c>
      <c r="F294" s="127">
        <v>5</v>
      </c>
      <c r="G294" s="125" t="s">
        <v>24</v>
      </c>
      <c r="H294" s="128" t="s">
        <v>551</v>
      </c>
      <c r="I294" s="125">
        <v>32851</v>
      </c>
      <c r="J294" s="125">
        <v>300</v>
      </c>
      <c r="K294" s="130">
        <v>55</v>
      </c>
      <c r="L294" s="125" t="s">
        <v>27</v>
      </c>
      <c r="M294" s="148">
        <v>330</v>
      </c>
    </row>
    <row r="295" spans="1:13">
      <c r="A295" s="117">
        <v>290</v>
      </c>
      <c r="B295" s="125" t="s">
        <v>15</v>
      </c>
      <c r="C295" s="125" t="s">
        <v>216</v>
      </c>
      <c r="D295" s="126" t="s">
        <v>338</v>
      </c>
      <c r="E295" s="125">
        <v>114</v>
      </c>
      <c r="F295" s="127">
        <v>5</v>
      </c>
      <c r="G295" s="125" t="s">
        <v>24</v>
      </c>
      <c r="H295" s="128"/>
      <c r="I295" s="125"/>
      <c r="J295" s="125">
        <v>300</v>
      </c>
      <c r="K295" s="130">
        <v>56</v>
      </c>
      <c r="L295" s="125" t="s">
        <v>27</v>
      </c>
      <c r="M295" s="148">
        <v>336</v>
      </c>
    </row>
    <row r="296" spans="1:13">
      <c r="A296" s="117">
        <v>291</v>
      </c>
      <c r="B296" s="125" t="s">
        <v>15</v>
      </c>
      <c r="C296" s="125" t="s">
        <v>216</v>
      </c>
      <c r="D296" s="126" t="s">
        <v>339</v>
      </c>
      <c r="E296" s="125">
        <v>114</v>
      </c>
      <c r="F296" s="127">
        <v>6</v>
      </c>
      <c r="G296" s="125" t="s">
        <v>24</v>
      </c>
      <c r="H296" s="128"/>
      <c r="I296" s="125"/>
      <c r="J296" s="125">
        <v>300</v>
      </c>
      <c r="K296" s="130">
        <v>56</v>
      </c>
      <c r="L296" s="125" t="s">
        <v>27</v>
      </c>
      <c r="M296" s="148">
        <v>336</v>
      </c>
    </row>
    <row r="297" spans="1:13">
      <c r="A297" s="117">
        <v>292</v>
      </c>
      <c r="B297" s="125" t="s">
        <v>15</v>
      </c>
      <c r="C297" s="125" t="s">
        <v>216</v>
      </c>
      <c r="D297" s="126" t="s">
        <v>340</v>
      </c>
      <c r="E297" s="125">
        <v>114</v>
      </c>
      <c r="F297" s="127">
        <v>9</v>
      </c>
      <c r="G297" s="125" t="s">
        <v>24</v>
      </c>
      <c r="H297" s="128"/>
      <c r="I297" s="125"/>
      <c r="J297" s="125">
        <v>400</v>
      </c>
      <c r="K297" s="130">
        <v>5</v>
      </c>
      <c r="L297" s="125" t="s">
        <v>27</v>
      </c>
      <c r="M297" s="148">
        <v>30</v>
      </c>
    </row>
    <row r="298" spans="1:13">
      <c r="A298" s="117">
        <v>293</v>
      </c>
      <c r="B298" s="125" t="s">
        <v>15</v>
      </c>
      <c r="C298" s="125" t="s">
        <v>216</v>
      </c>
      <c r="D298" s="126" t="s">
        <v>341</v>
      </c>
      <c r="E298" s="125">
        <v>114</v>
      </c>
      <c r="F298" s="127">
        <v>34</v>
      </c>
      <c r="G298" s="125" t="s">
        <v>24</v>
      </c>
      <c r="H298" s="128"/>
      <c r="I298" s="125"/>
      <c r="J298" s="125">
        <v>1791</v>
      </c>
      <c r="K298" s="130">
        <v>181</v>
      </c>
      <c r="L298" s="125" t="s">
        <v>27</v>
      </c>
      <c r="M298" s="147">
        <v>1086</v>
      </c>
    </row>
    <row r="299" spans="1:13">
      <c r="A299" s="117">
        <v>294</v>
      </c>
      <c r="B299" s="125" t="s">
        <v>15</v>
      </c>
      <c r="C299" s="125" t="s">
        <v>216</v>
      </c>
      <c r="D299" s="126" t="s">
        <v>337</v>
      </c>
      <c r="E299" s="125">
        <v>114</v>
      </c>
      <c r="F299" s="127">
        <v>35</v>
      </c>
      <c r="G299" s="125" t="s">
        <v>24</v>
      </c>
      <c r="H299" s="128" t="s">
        <v>550</v>
      </c>
      <c r="I299" s="125">
        <v>30596</v>
      </c>
      <c r="J299" s="125">
        <v>2899</v>
      </c>
      <c r="K299" s="130">
        <v>903</v>
      </c>
      <c r="L299" s="125" t="s">
        <v>27</v>
      </c>
      <c r="M299" s="147">
        <v>5418</v>
      </c>
    </row>
    <row r="300" spans="1:13">
      <c r="A300" s="117">
        <v>295</v>
      </c>
      <c r="B300" s="125" t="s">
        <v>15</v>
      </c>
      <c r="C300" s="125" t="s">
        <v>216</v>
      </c>
      <c r="D300" s="126" t="s">
        <v>342</v>
      </c>
      <c r="E300" s="125">
        <v>114</v>
      </c>
      <c r="F300" s="127">
        <v>36</v>
      </c>
      <c r="G300" s="125" t="s">
        <v>24</v>
      </c>
      <c r="H300" s="128"/>
      <c r="I300" s="125"/>
      <c r="J300" s="125">
        <v>2200</v>
      </c>
      <c r="K300" s="130">
        <v>590</v>
      </c>
      <c r="L300" s="125" t="s">
        <v>27</v>
      </c>
      <c r="M300" s="147">
        <v>3540</v>
      </c>
    </row>
    <row r="301" spans="1:13">
      <c r="A301" s="117">
        <v>296</v>
      </c>
      <c r="B301" s="125" t="s">
        <v>15</v>
      </c>
      <c r="C301" s="125" t="s">
        <v>216</v>
      </c>
      <c r="D301" s="126" t="s">
        <v>343</v>
      </c>
      <c r="E301" s="125">
        <v>114</v>
      </c>
      <c r="F301" s="127">
        <v>38</v>
      </c>
      <c r="G301" s="125" t="s">
        <v>24</v>
      </c>
      <c r="H301" s="128"/>
      <c r="I301" s="125"/>
      <c r="J301" s="125">
        <v>2200</v>
      </c>
      <c r="K301" s="130">
        <v>424</v>
      </c>
      <c r="L301" s="125" t="s">
        <v>27</v>
      </c>
      <c r="M301" s="147">
        <v>2544</v>
      </c>
    </row>
    <row r="302" spans="1:13">
      <c r="A302" s="117">
        <v>297</v>
      </c>
      <c r="B302" s="125" t="s">
        <v>15</v>
      </c>
      <c r="C302" s="125" t="s">
        <v>216</v>
      </c>
      <c r="D302" s="126" t="s">
        <v>344</v>
      </c>
      <c r="E302" s="125">
        <v>114</v>
      </c>
      <c r="F302" s="127">
        <v>39</v>
      </c>
      <c r="G302" s="125" t="s">
        <v>24</v>
      </c>
      <c r="H302" s="128"/>
      <c r="I302" s="125"/>
      <c r="J302" s="125">
        <v>2200</v>
      </c>
      <c r="K302" s="130">
        <v>444</v>
      </c>
      <c r="L302" s="125" t="s">
        <v>27</v>
      </c>
      <c r="M302" s="147">
        <v>2664</v>
      </c>
    </row>
    <row r="303" spans="1:13">
      <c r="A303" s="117">
        <v>298</v>
      </c>
      <c r="B303" s="125" t="s">
        <v>15</v>
      </c>
      <c r="C303" s="125" t="s">
        <v>216</v>
      </c>
      <c r="D303" s="126" t="s">
        <v>333</v>
      </c>
      <c r="E303" s="125">
        <v>114</v>
      </c>
      <c r="F303" s="127">
        <v>41</v>
      </c>
      <c r="G303" s="125" t="s">
        <v>24</v>
      </c>
      <c r="H303" s="128"/>
      <c r="I303" s="125"/>
      <c r="J303" s="125">
        <v>4400</v>
      </c>
      <c r="K303" s="130">
        <v>1920</v>
      </c>
      <c r="L303" s="125" t="s">
        <v>27</v>
      </c>
      <c r="M303" s="147">
        <v>11520</v>
      </c>
    </row>
    <row r="304" spans="1:13">
      <c r="A304" s="117">
        <v>299</v>
      </c>
      <c r="B304" s="125" t="s">
        <v>15</v>
      </c>
      <c r="C304" s="125" t="s">
        <v>216</v>
      </c>
      <c r="D304" s="126" t="s">
        <v>337</v>
      </c>
      <c r="E304" s="125">
        <v>114</v>
      </c>
      <c r="F304" s="127" t="s">
        <v>345</v>
      </c>
      <c r="G304" s="125" t="s">
        <v>24</v>
      </c>
      <c r="H304" s="128" t="s">
        <v>549</v>
      </c>
      <c r="I304" s="125">
        <v>32840</v>
      </c>
      <c r="J304" s="125">
        <v>1087</v>
      </c>
      <c r="K304" s="130">
        <v>405</v>
      </c>
      <c r="L304" s="125" t="s">
        <v>27</v>
      </c>
      <c r="M304" s="147">
        <v>2430</v>
      </c>
    </row>
    <row r="305" spans="1:13">
      <c r="A305" s="117">
        <v>300</v>
      </c>
      <c r="B305" s="125" t="s">
        <v>15</v>
      </c>
      <c r="C305" s="125" t="s">
        <v>216</v>
      </c>
      <c r="D305" s="126" t="s">
        <v>339</v>
      </c>
      <c r="E305" s="125">
        <v>114</v>
      </c>
      <c r="F305" s="127" t="s">
        <v>346</v>
      </c>
      <c r="G305" s="125" t="s">
        <v>24</v>
      </c>
      <c r="H305" s="128"/>
      <c r="I305" s="125"/>
      <c r="J305" s="125">
        <v>2176</v>
      </c>
      <c r="K305" s="130">
        <v>408</v>
      </c>
      <c r="L305" s="125" t="s">
        <v>27</v>
      </c>
      <c r="M305" s="147">
        <v>2448</v>
      </c>
    </row>
    <row r="306" spans="1:13">
      <c r="A306" s="117">
        <v>301</v>
      </c>
      <c r="B306" s="125" t="s">
        <v>15</v>
      </c>
      <c r="C306" s="125" t="s">
        <v>216</v>
      </c>
      <c r="D306" s="126" t="s">
        <v>347</v>
      </c>
      <c r="E306" s="125">
        <v>114</v>
      </c>
      <c r="F306" s="127">
        <v>43</v>
      </c>
      <c r="G306" s="125" t="s">
        <v>24</v>
      </c>
      <c r="H306" s="128" t="s">
        <v>548</v>
      </c>
      <c r="I306" s="125">
        <v>33769</v>
      </c>
      <c r="J306" s="125">
        <v>2200</v>
      </c>
      <c r="K306" s="130">
        <v>472</v>
      </c>
      <c r="L306" s="125" t="s">
        <v>27</v>
      </c>
      <c r="M306" s="147">
        <v>2832</v>
      </c>
    </row>
    <row r="307" spans="1:13">
      <c r="A307" s="117">
        <v>302</v>
      </c>
      <c r="B307" s="125" t="s">
        <v>15</v>
      </c>
      <c r="C307" s="125" t="s">
        <v>216</v>
      </c>
      <c r="D307" s="126" t="s">
        <v>348</v>
      </c>
      <c r="E307" s="125">
        <v>114</v>
      </c>
      <c r="F307" s="127">
        <v>44</v>
      </c>
      <c r="G307" s="125" t="s">
        <v>24</v>
      </c>
      <c r="H307" s="128" t="s">
        <v>547</v>
      </c>
      <c r="I307" s="125">
        <v>38140</v>
      </c>
      <c r="J307" s="125">
        <v>600</v>
      </c>
      <c r="K307" s="130">
        <v>136</v>
      </c>
      <c r="L307" s="125" t="s">
        <v>27</v>
      </c>
      <c r="M307" s="148">
        <v>816</v>
      </c>
    </row>
    <row r="308" spans="1:13">
      <c r="A308" s="117">
        <v>303</v>
      </c>
      <c r="B308" s="125" t="s">
        <v>15</v>
      </c>
      <c r="C308" s="125" t="s">
        <v>216</v>
      </c>
      <c r="D308" s="126" t="s">
        <v>349</v>
      </c>
      <c r="E308" s="125">
        <v>114</v>
      </c>
      <c r="F308" s="127" t="s">
        <v>350</v>
      </c>
      <c r="G308" s="125" t="s">
        <v>24</v>
      </c>
      <c r="H308" s="128"/>
      <c r="I308" s="125"/>
      <c r="J308" s="125">
        <v>1600</v>
      </c>
      <c r="K308" s="130">
        <v>240</v>
      </c>
      <c r="L308" s="125" t="s">
        <v>27</v>
      </c>
      <c r="M308" s="147">
        <v>1440</v>
      </c>
    </row>
    <row r="309" spans="1:13">
      <c r="A309" s="117">
        <v>304</v>
      </c>
      <c r="B309" s="125" t="s">
        <v>15</v>
      </c>
      <c r="C309" s="125" t="s">
        <v>216</v>
      </c>
      <c r="D309" s="126" t="s">
        <v>351</v>
      </c>
      <c r="E309" s="125">
        <v>114</v>
      </c>
      <c r="F309" s="127">
        <v>45</v>
      </c>
      <c r="G309" s="125" t="s">
        <v>24</v>
      </c>
      <c r="H309" s="128"/>
      <c r="I309" s="125"/>
      <c r="J309" s="125">
        <v>4400</v>
      </c>
      <c r="K309" s="130">
        <v>776</v>
      </c>
      <c r="L309" s="125" t="s">
        <v>27</v>
      </c>
      <c r="M309" s="147">
        <v>4656</v>
      </c>
    </row>
    <row r="310" spans="1:13">
      <c r="A310" s="117">
        <v>305</v>
      </c>
      <c r="B310" s="125" t="s">
        <v>15</v>
      </c>
      <c r="C310" s="125" t="s">
        <v>216</v>
      </c>
      <c r="D310" s="126" t="s">
        <v>352</v>
      </c>
      <c r="E310" s="125">
        <v>114</v>
      </c>
      <c r="F310" s="127">
        <v>46</v>
      </c>
      <c r="G310" s="125" t="s">
        <v>24</v>
      </c>
      <c r="H310" s="128"/>
      <c r="I310" s="125"/>
      <c r="J310" s="125">
        <v>4400</v>
      </c>
      <c r="K310" s="130">
        <v>772</v>
      </c>
      <c r="L310" s="125" t="s">
        <v>27</v>
      </c>
      <c r="M310" s="147">
        <v>4632</v>
      </c>
    </row>
    <row r="311" spans="1:13">
      <c r="A311" s="117">
        <v>306</v>
      </c>
      <c r="B311" s="125" t="s">
        <v>15</v>
      </c>
      <c r="C311" s="125" t="s">
        <v>216</v>
      </c>
      <c r="D311" s="126" t="s">
        <v>353</v>
      </c>
      <c r="E311" s="125">
        <v>114</v>
      </c>
      <c r="F311" s="127" t="s">
        <v>354</v>
      </c>
      <c r="G311" s="125" t="s">
        <v>24</v>
      </c>
      <c r="H311" s="128"/>
      <c r="I311" s="125"/>
      <c r="J311" s="125">
        <v>1400</v>
      </c>
      <c r="K311" s="130">
        <v>369</v>
      </c>
      <c r="L311" s="125" t="s">
        <v>27</v>
      </c>
      <c r="M311" s="147">
        <v>2214</v>
      </c>
    </row>
    <row r="312" spans="1:13">
      <c r="A312" s="117">
        <v>307</v>
      </c>
      <c r="B312" s="125" t="s">
        <v>15</v>
      </c>
      <c r="C312" s="125" t="s">
        <v>216</v>
      </c>
      <c r="D312" s="126" t="s">
        <v>355</v>
      </c>
      <c r="E312" s="125">
        <v>114</v>
      </c>
      <c r="F312" s="127">
        <v>49</v>
      </c>
      <c r="G312" s="125" t="s">
        <v>24</v>
      </c>
      <c r="H312" s="128"/>
      <c r="I312" s="125"/>
      <c r="J312" s="125">
        <v>2200</v>
      </c>
      <c r="K312" s="130">
        <v>316</v>
      </c>
      <c r="L312" s="125" t="s">
        <v>27</v>
      </c>
      <c r="M312" s="147">
        <v>1896</v>
      </c>
    </row>
    <row r="313" spans="1:13">
      <c r="A313" s="117">
        <v>308</v>
      </c>
      <c r="B313" s="125" t="s">
        <v>15</v>
      </c>
      <c r="C313" s="125" t="s">
        <v>216</v>
      </c>
      <c r="D313" s="126" t="s">
        <v>333</v>
      </c>
      <c r="E313" s="125">
        <v>114</v>
      </c>
      <c r="F313" s="127">
        <v>51</v>
      </c>
      <c r="G313" s="125" t="s">
        <v>24</v>
      </c>
      <c r="H313" s="128" t="s">
        <v>546</v>
      </c>
      <c r="I313" s="125">
        <v>33701</v>
      </c>
      <c r="J313" s="125" t="s">
        <v>356</v>
      </c>
      <c r="K313" s="130">
        <v>358</v>
      </c>
      <c r="L313" s="125" t="s">
        <v>27</v>
      </c>
      <c r="M313" s="147">
        <v>2148</v>
      </c>
    </row>
    <row r="314" spans="1:13">
      <c r="A314" s="117">
        <v>309</v>
      </c>
      <c r="B314" s="125" t="s">
        <v>15</v>
      </c>
      <c r="C314" s="125" t="s">
        <v>216</v>
      </c>
      <c r="D314" s="126" t="s">
        <v>357</v>
      </c>
      <c r="E314" s="125">
        <v>114</v>
      </c>
      <c r="F314" s="127">
        <v>20</v>
      </c>
      <c r="G314" s="125" t="s">
        <v>24</v>
      </c>
      <c r="H314" s="128" t="s">
        <v>545</v>
      </c>
      <c r="I314" s="125">
        <v>33680</v>
      </c>
      <c r="J314" s="125">
        <v>1100</v>
      </c>
      <c r="K314" s="130">
        <v>339</v>
      </c>
      <c r="L314" s="125" t="s">
        <v>27</v>
      </c>
      <c r="M314" s="147">
        <v>2034</v>
      </c>
    </row>
    <row r="315" spans="1:13">
      <c r="A315" s="117">
        <v>310</v>
      </c>
      <c r="B315" s="125" t="s">
        <v>15</v>
      </c>
      <c r="C315" s="125" t="s">
        <v>216</v>
      </c>
      <c r="D315" s="126" t="s">
        <v>357</v>
      </c>
      <c r="E315" s="125">
        <v>114</v>
      </c>
      <c r="F315" s="127">
        <v>45</v>
      </c>
      <c r="G315" s="125" t="s">
        <v>24</v>
      </c>
      <c r="H315" s="128" t="s">
        <v>544</v>
      </c>
      <c r="I315" s="125">
        <v>33681</v>
      </c>
      <c r="J315" s="125" t="s">
        <v>358</v>
      </c>
      <c r="K315" s="130">
        <v>12</v>
      </c>
      <c r="L315" s="125" t="s">
        <v>27</v>
      </c>
      <c r="M315" s="148">
        <v>72</v>
      </c>
    </row>
    <row r="316" spans="1:13">
      <c r="A316" s="117">
        <v>311</v>
      </c>
      <c r="B316" s="125" t="s">
        <v>15</v>
      </c>
      <c r="C316" s="125" t="s">
        <v>216</v>
      </c>
      <c r="D316" s="126" t="s">
        <v>359</v>
      </c>
      <c r="E316" s="125">
        <v>114</v>
      </c>
      <c r="F316" s="127">
        <v>52</v>
      </c>
      <c r="G316" s="125" t="s">
        <v>24</v>
      </c>
      <c r="H316" s="128"/>
      <c r="I316" s="125"/>
      <c r="J316" s="125">
        <v>4352</v>
      </c>
      <c r="K316" s="130">
        <v>707</v>
      </c>
      <c r="L316" s="125" t="s">
        <v>27</v>
      </c>
      <c r="M316" s="147">
        <v>4242</v>
      </c>
    </row>
    <row r="317" spans="1:13">
      <c r="A317" s="117">
        <v>312</v>
      </c>
      <c r="B317" s="125" t="s">
        <v>15</v>
      </c>
      <c r="C317" s="125" t="s">
        <v>216</v>
      </c>
      <c r="D317" s="126" t="s">
        <v>340</v>
      </c>
      <c r="E317" s="125">
        <v>114</v>
      </c>
      <c r="F317" s="127">
        <v>53</v>
      </c>
      <c r="G317" s="125" t="s">
        <v>24</v>
      </c>
      <c r="H317" s="128"/>
      <c r="I317" s="125"/>
      <c r="J317" s="125">
        <v>2176</v>
      </c>
      <c r="K317" s="130">
        <v>330</v>
      </c>
      <c r="L317" s="125" t="s">
        <v>27</v>
      </c>
      <c r="M317" s="147">
        <v>1980</v>
      </c>
    </row>
    <row r="318" spans="1:13">
      <c r="A318" s="117">
        <v>313</v>
      </c>
      <c r="B318" s="125" t="s">
        <v>15</v>
      </c>
      <c r="C318" s="125" t="s">
        <v>216</v>
      </c>
      <c r="D318" s="126" t="s">
        <v>360</v>
      </c>
      <c r="E318" s="125">
        <v>114</v>
      </c>
      <c r="F318" s="127">
        <v>54</v>
      </c>
      <c r="G318" s="125" t="s">
        <v>24</v>
      </c>
      <c r="H318" s="128"/>
      <c r="I318" s="125"/>
      <c r="J318" s="125">
        <v>2176</v>
      </c>
      <c r="K318" s="130">
        <v>365</v>
      </c>
      <c r="L318" s="125" t="s">
        <v>27</v>
      </c>
      <c r="M318" s="147">
        <v>2190</v>
      </c>
    </row>
    <row r="319" spans="1:13">
      <c r="A319" s="117">
        <v>314</v>
      </c>
      <c r="B319" s="125" t="s">
        <v>15</v>
      </c>
      <c r="C319" s="125" t="s">
        <v>216</v>
      </c>
      <c r="D319" s="126" t="s">
        <v>361</v>
      </c>
      <c r="E319" s="125">
        <v>114</v>
      </c>
      <c r="F319" s="127">
        <v>49</v>
      </c>
      <c r="G319" s="125" t="s">
        <v>24</v>
      </c>
      <c r="H319" s="128" t="s">
        <v>543</v>
      </c>
      <c r="I319" s="125">
        <v>34196</v>
      </c>
      <c r="J319" s="125">
        <v>1200</v>
      </c>
      <c r="K319" s="130">
        <v>309</v>
      </c>
      <c r="L319" s="125" t="s">
        <v>27</v>
      </c>
      <c r="M319" s="147">
        <v>1854</v>
      </c>
    </row>
    <row r="320" spans="1:13">
      <c r="A320" s="117">
        <v>315</v>
      </c>
      <c r="B320" s="125" t="s">
        <v>15</v>
      </c>
      <c r="C320" s="125" t="s">
        <v>216</v>
      </c>
      <c r="D320" s="126" t="s">
        <v>362</v>
      </c>
      <c r="E320" s="125">
        <v>114</v>
      </c>
      <c r="F320" s="127">
        <v>55</v>
      </c>
      <c r="G320" s="125" t="s">
        <v>24</v>
      </c>
      <c r="H320" s="128"/>
      <c r="I320" s="125"/>
      <c r="J320" s="125">
        <v>976</v>
      </c>
      <c r="K320" s="130">
        <v>2</v>
      </c>
      <c r="L320" s="125" t="s">
        <v>27</v>
      </c>
      <c r="M320" s="148">
        <v>12</v>
      </c>
    </row>
    <row r="321" spans="1:13">
      <c r="A321" s="117">
        <v>316</v>
      </c>
      <c r="B321" s="125" t="s">
        <v>15</v>
      </c>
      <c r="C321" s="125" t="s">
        <v>216</v>
      </c>
      <c r="D321" s="126" t="s">
        <v>363</v>
      </c>
      <c r="E321" s="125">
        <v>114</v>
      </c>
      <c r="F321" s="127">
        <v>56</v>
      </c>
      <c r="G321" s="125" t="s">
        <v>24</v>
      </c>
      <c r="H321" s="128"/>
      <c r="I321" s="125"/>
      <c r="J321" s="125">
        <v>2176</v>
      </c>
      <c r="K321" s="130">
        <v>312</v>
      </c>
      <c r="L321" s="125" t="s">
        <v>27</v>
      </c>
      <c r="M321" s="147">
        <v>1872</v>
      </c>
    </row>
    <row r="322" spans="1:13">
      <c r="A322" s="117">
        <v>317</v>
      </c>
      <c r="B322" s="125" t="s">
        <v>15</v>
      </c>
      <c r="C322" s="125" t="s">
        <v>216</v>
      </c>
      <c r="D322" s="126" t="s">
        <v>364</v>
      </c>
      <c r="E322" s="125">
        <v>114</v>
      </c>
      <c r="F322" s="127" t="s">
        <v>365</v>
      </c>
      <c r="G322" s="125" t="s">
        <v>24</v>
      </c>
      <c r="H322" s="128"/>
      <c r="I322" s="125"/>
      <c r="J322" s="125">
        <v>2209</v>
      </c>
      <c r="K322" s="130">
        <v>303</v>
      </c>
      <c r="L322" s="125" t="s">
        <v>27</v>
      </c>
      <c r="M322" s="147">
        <v>1818</v>
      </c>
    </row>
    <row r="323" spans="1:13" ht="30">
      <c r="A323" s="117">
        <v>318</v>
      </c>
      <c r="B323" s="125" t="s">
        <v>15</v>
      </c>
      <c r="C323" s="125" t="s">
        <v>216</v>
      </c>
      <c r="D323" s="143" t="s">
        <v>720</v>
      </c>
      <c r="E323" s="125">
        <v>114</v>
      </c>
      <c r="F323" s="127">
        <v>56</v>
      </c>
      <c r="G323" s="125" t="s">
        <v>24</v>
      </c>
      <c r="H323" s="128" t="s">
        <v>542</v>
      </c>
      <c r="I323" s="125">
        <v>34133</v>
      </c>
      <c r="J323" s="125">
        <v>2134</v>
      </c>
      <c r="K323" s="130">
        <v>311</v>
      </c>
      <c r="L323" s="125" t="s">
        <v>27</v>
      </c>
      <c r="M323" s="147">
        <v>1866</v>
      </c>
    </row>
    <row r="324" spans="1:13">
      <c r="A324" s="117">
        <v>319</v>
      </c>
      <c r="B324" s="125" t="s">
        <v>15</v>
      </c>
      <c r="C324" s="125" t="s">
        <v>216</v>
      </c>
      <c r="D324" s="126" t="s">
        <v>367</v>
      </c>
      <c r="E324" s="125">
        <v>114</v>
      </c>
      <c r="F324" s="127">
        <v>68</v>
      </c>
      <c r="G324" s="125" t="s">
        <v>24</v>
      </c>
      <c r="H324" s="128"/>
      <c r="I324" s="125"/>
      <c r="J324" s="125">
        <v>4946</v>
      </c>
      <c r="K324" s="130">
        <v>633</v>
      </c>
      <c r="L324" s="125" t="s">
        <v>27</v>
      </c>
      <c r="M324" s="147">
        <v>3798</v>
      </c>
    </row>
    <row r="325" spans="1:13">
      <c r="A325" s="117">
        <v>320</v>
      </c>
      <c r="B325" s="125" t="s">
        <v>15</v>
      </c>
      <c r="C325" s="125" t="s">
        <v>216</v>
      </c>
      <c r="D325" s="126" t="s">
        <v>368</v>
      </c>
      <c r="E325" s="125">
        <v>114</v>
      </c>
      <c r="F325" s="127">
        <v>58</v>
      </c>
      <c r="G325" s="125" t="s">
        <v>24</v>
      </c>
      <c r="H325" s="128"/>
      <c r="I325" s="125"/>
      <c r="J325" s="125">
        <v>2423</v>
      </c>
      <c r="K325" s="130">
        <v>44</v>
      </c>
      <c r="L325" s="125" t="s">
        <v>27</v>
      </c>
      <c r="M325" s="148">
        <v>264</v>
      </c>
    </row>
    <row r="326" spans="1:13">
      <c r="A326" s="117">
        <v>321</v>
      </c>
      <c r="B326" s="125" t="s">
        <v>15</v>
      </c>
      <c r="C326" s="125" t="s">
        <v>216</v>
      </c>
      <c r="D326" s="126" t="s">
        <v>368</v>
      </c>
      <c r="E326" s="125">
        <v>114</v>
      </c>
      <c r="F326" s="127">
        <v>58</v>
      </c>
      <c r="G326" s="125" t="s">
        <v>24</v>
      </c>
      <c r="H326" s="128" t="s">
        <v>541</v>
      </c>
      <c r="I326" s="125">
        <v>35922</v>
      </c>
      <c r="J326" s="125">
        <v>1977</v>
      </c>
      <c r="K326" s="130">
        <v>585</v>
      </c>
      <c r="L326" s="125" t="s">
        <v>27</v>
      </c>
      <c r="M326" s="147">
        <v>3510</v>
      </c>
    </row>
    <row r="327" spans="1:13">
      <c r="A327" s="117">
        <v>322</v>
      </c>
      <c r="B327" s="125" t="s">
        <v>15</v>
      </c>
      <c r="C327" s="125" t="s">
        <v>216</v>
      </c>
      <c r="D327" s="126" t="s">
        <v>369</v>
      </c>
      <c r="E327" s="125">
        <v>114</v>
      </c>
      <c r="F327" s="127">
        <v>59</v>
      </c>
      <c r="G327" s="125" t="s">
        <v>24</v>
      </c>
      <c r="H327" s="128"/>
      <c r="I327" s="125"/>
      <c r="J327" s="125">
        <v>2200</v>
      </c>
      <c r="K327" s="130">
        <v>404</v>
      </c>
      <c r="L327" s="125" t="s">
        <v>27</v>
      </c>
      <c r="M327" s="147">
        <v>2424</v>
      </c>
    </row>
    <row r="328" spans="1:13">
      <c r="A328" s="117">
        <v>323</v>
      </c>
      <c r="B328" s="125" t="s">
        <v>15</v>
      </c>
      <c r="C328" s="125" t="s">
        <v>216</v>
      </c>
      <c r="D328" s="126" t="s">
        <v>370</v>
      </c>
      <c r="E328" s="125">
        <v>114</v>
      </c>
      <c r="F328" s="127">
        <v>60</v>
      </c>
      <c r="G328" s="125" t="s">
        <v>24</v>
      </c>
      <c r="H328" s="128" t="s">
        <v>540</v>
      </c>
      <c r="I328" s="125">
        <v>35924</v>
      </c>
      <c r="J328" s="125" t="s">
        <v>371</v>
      </c>
      <c r="K328" s="130">
        <v>403</v>
      </c>
      <c r="L328" s="125" t="s">
        <v>27</v>
      </c>
      <c r="M328" s="147">
        <v>2418</v>
      </c>
    </row>
    <row r="329" spans="1:13">
      <c r="A329" s="117">
        <v>324</v>
      </c>
      <c r="B329" s="125" t="s">
        <v>15</v>
      </c>
      <c r="C329" s="125" t="s">
        <v>216</v>
      </c>
      <c r="D329" s="126" t="s">
        <v>372</v>
      </c>
      <c r="E329" s="125">
        <v>114</v>
      </c>
      <c r="F329" s="127">
        <v>61</v>
      </c>
      <c r="G329" s="125" t="s">
        <v>24</v>
      </c>
      <c r="H329" s="128" t="s">
        <v>539</v>
      </c>
      <c r="I329" s="125">
        <v>35920</v>
      </c>
      <c r="J329" s="125" t="s">
        <v>373</v>
      </c>
      <c r="K329" s="130">
        <v>608</v>
      </c>
      <c r="L329" s="125" t="s">
        <v>27</v>
      </c>
      <c r="M329" s="147">
        <v>3648</v>
      </c>
    </row>
    <row r="330" spans="1:13">
      <c r="A330" s="117">
        <v>325</v>
      </c>
      <c r="B330" s="125" t="s">
        <v>15</v>
      </c>
      <c r="C330" s="125" t="s">
        <v>216</v>
      </c>
      <c r="D330" s="126" t="s">
        <v>374</v>
      </c>
      <c r="E330" s="125">
        <v>114</v>
      </c>
      <c r="F330" s="127">
        <v>62</v>
      </c>
      <c r="G330" s="125" t="s">
        <v>24</v>
      </c>
      <c r="H330" s="128" t="s">
        <v>538</v>
      </c>
      <c r="I330" s="125">
        <v>35928</v>
      </c>
      <c r="J330" s="125" t="s">
        <v>375</v>
      </c>
      <c r="K330" s="130">
        <v>652</v>
      </c>
      <c r="L330" s="125" t="s">
        <v>27</v>
      </c>
      <c r="M330" s="147">
        <v>3912</v>
      </c>
    </row>
    <row r="331" spans="1:13">
      <c r="A331" s="117">
        <v>326</v>
      </c>
      <c r="B331" s="125" t="s">
        <v>15</v>
      </c>
      <c r="C331" s="125" t="s">
        <v>216</v>
      </c>
      <c r="D331" s="126" t="s">
        <v>376</v>
      </c>
      <c r="E331" s="125">
        <v>114</v>
      </c>
      <c r="F331" s="127">
        <v>63</v>
      </c>
      <c r="G331" s="125" t="s">
        <v>24</v>
      </c>
      <c r="H331" s="128"/>
      <c r="I331" s="125"/>
      <c r="J331" s="125">
        <v>4200</v>
      </c>
      <c r="K331" s="130">
        <v>594</v>
      </c>
      <c r="L331" s="125" t="s">
        <v>27</v>
      </c>
      <c r="M331" s="147">
        <v>3564</v>
      </c>
    </row>
    <row r="332" spans="1:13">
      <c r="A332" s="117">
        <v>327</v>
      </c>
      <c r="B332" s="125" t="s">
        <v>15</v>
      </c>
      <c r="C332" s="125" t="s">
        <v>216</v>
      </c>
      <c r="D332" s="126" t="s">
        <v>377</v>
      </c>
      <c r="E332" s="125">
        <v>114</v>
      </c>
      <c r="F332" s="127">
        <v>64</v>
      </c>
      <c r="G332" s="125" t="s">
        <v>24</v>
      </c>
      <c r="H332" s="128"/>
      <c r="I332" s="125"/>
      <c r="J332" s="125">
        <v>2100</v>
      </c>
      <c r="K332" s="130">
        <v>301</v>
      </c>
      <c r="L332" s="125" t="s">
        <v>27</v>
      </c>
      <c r="M332" s="147">
        <v>1806</v>
      </c>
    </row>
    <row r="333" spans="1:13">
      <c r="A333" s="117">
        <v>328</v>
      </c>
      <c r="B333" s="125" t="s">
        <v>15</v>
      </c>
      <c r="C333" s="125" t="s">
        <v>216</v>
      </c>
      <c r="D333" s="126" t="s">
        <v>378</v>
      </c>
      <c r="E333" s="125">
        <v>114</v>
      </c>
      <c r="F333" s="127">
        <v>65</v>
      </c>
      <c r="G333" s="125" t="s">
        <v>24</v>
      </c>
      <c r="H333" s="128"/>
      <c r="I333" s="125"/>
      <c r="J333" s="125">
        <v>2100</v>
      </c>
      <c r="K333" s="130">
        <v>314</v>
      </c>
      <c r="L333" s="125" t="s">
        <v>27</v>
      </c>
      <c r="M333" s="147">
        <v>1884</v>
      </c>
    </row>
    <row r="334" spans="1:13">
      <c r="A334" s="117">
        <v>329</v>
      </c>
      <c r="B334" s="125" t="s">
        <v>15</v>
      </c>
      <c r="C334" s="125" t="s">
        <v>216</v>
      </c>
      <c r="D334" s="126" t="s">
        <v>379</v>
      </c>
      <c r="E334" s="125">
        <v>114</v>
      </c>
      <c r="F334" s="127">
        <v>66</v>
      </c>
      <c r="G334" s="125" t="s">
        <v>24</v>
      </c>
      <c r="H334" s="128"/>
      <c r="I334" s="125"/>
      <c r="J334" s="125">
        <v>4200</v>
      </c>
      <c r="K334" s="130">
        <v>607</v>
      </c>
      <c r="L334" s="125" t="s">
        <v>27</v>
      </c>
      <c r="M334" s="147">
        <v>3642</v>
      </c>
    </row>
    <row r="335" spans="1:13">
      <c r="A335" s="117">
        <v>330</v>
      </c>
      <c r="B335" s="125" t="s">
        <v>15</v>
      </c>
      <c r="C335" s="125" t="s">
        <v>216</v>
      </c>
      <c r="D335" s="126" t="s">
        <v>380</v>
      </c>
      <c r="E335" s="125">
        <v>114</v>
      </c>
      <c r="F335" s="127">
        <v>67</v>
      </c>
      <c r="G335" s="125" t="s">
        <v>24</v>
      </c>
      <c r="H335" s="128"/>
      <c r="I335" s="125"/>
      <c r="J335" s="125">
        <v>4200</v>
      </c>
      <c r="K335" s="130">
        <v>589</v>
      </c>
      <c r="L335" s="125" t="s">
        <v>27</v>
      </c>
      <c r="M335" s="147">
        <v>3534</v>
      </c>
    </row>
    <row r="336" spans="1:13">
      <c r="A336" s="117">
        <v>331</v>
      </c>
      <c r="B336" s="125" t="s">
        <v>15</v>
      </c>
      <c r="C336" s="125" t="s">
        <v>216</v>
      </c>
      <c r="D336" s="126" t="s">
        <v>381</v>
      </c>
      <c r="E336" s="125">
        <v>114</v>
      </c>
      <c r="F336" s="127">
        <v>69</v>
      </c>
      <c r="G336" s="125" t="s">
        <v>24</v>
      </c>
      <c r="H336" s="128"/>
      <c r="I336" s="125"/>
      <c r="J336" s="125">
        <v>2100</v>
      </c>
      <c r="K336" s="130">
        <v>297</v>
      </c>
      <c r="L336" s="125" t="s">
        <v>27</v>
      </c>
      <c r="M336" s="147">
        <v>1782</v>
      </c>
    </row>
    <row r="337" spans="1:13">
      <c r="A337" s="117">
        <v>332</v>
      </c>
      <c r="B337" s="125" t="s">
        <v>15</v>
      </c>
      <c r="C337" s="125" t="s">
        <v>216</v>
      </c>
      <c r="D337" s="126" t="s">
        <v>315</v>
      </c>
      <c r="E337" s="125">
        <v>114</v>
      </c>
      <c r="F337" s="127">
        <v>70</v>
      </c>
      <c r="G337" s="125" t="s">
        <v>24</v>
      </c>
      <c r="H337" s="128"/>
      <c r="I337" s="125"/>
      <c r="J337" s="125">
        <v>2100</v>
      </c>
      <c r="K337" s="130">
        <v>312</v>
      </c>
      <c r="L337" s="125" t="s">
        <v>27</v>
      </c>
      <c r="M337" s="147">
        <v>1872</v>
      </c>
    </row>
    <row r="338" spans="1:13">
      <c r="A338" s="117">
        <v>333</v>
      </c>
      <c r="B338" s="125" t="s">
        <v>15</v>
      </c>
      <c r="C338" s="125" t="s">
        <v>216</v>
      </c>
      <c r="D338" s="126" t="s">
        <v>298</v>
      </c>
      <c r="E338" s="125">
        <v>114</v>
      </c>
      <c r="F338" s="127">
        <v>71</v>
      </c>
      <c r="G338" s="125" t="s">
        <v>24</v>
      </c>
      <c r="H338" s="128"/>
      <c r="I338" s="125"/>
      <c r="J338" s="125">
        <v>4200</v>
      </c>
      <c r="K338" s="130">
        <v>617</v>
      </c>
      <c r="L338" s="125" t="s">
        <v>27</v>
      </c>
      <c r="M338" s="147">
        <v>3702</v>
      </c>
    </row>
    <row r="339" spans="1:13">
      <c r="A339" s="117">
        <v>334</v>
      </c>
      <c r="B339" s="125" t="s">
        <v>15</v>
      </c>
      <c r="C339" s="125" t="s">
        <v>216</v>
      </c>
      <c r="D339" s="126" t="s">
        <v>382</v>
      </c>
      <c r="E339" s="125">
        <v>114</v>
      </c>
      <c r="F339" s="127" t="s">
        <v>383</v>
      </c>
      <c r="G339" s="125" t="s">
        <v>24</v>
      </c>
      <c r="H339" s="128"/>
      <c r="I339" s="125"/>
      <c r="J339" s="125">
        <v>2100</v>
      </c>
      <c r="K339" s="130">
        <v>406</v>
      </c>
      <c r="L339" s="125" t="s">
        <v>27</v>
      </c>
      <c r="M339" s="147">
        <v>2436</v>
      </c>
    </row>
    <row r="340" spans="1:13">
      <c r="A340" s="117">
        <v>335</v>
      </c>
      <c r="B340" s="125" t="s">
        <v>15</v>
      </c>
      <c r="C340" s="125" t="s">
        <v>216</v>
      </c>
      <c r="D340" s="126" t="s">
        <v>384</v>
      </c>
      <c r="E340" s="125">
        <v>114</v>
      </c>
      <c r="F340" s="127">
        <v>73</v>
      </c>
      <c r="G340" s="125" t="s">
        <v>24</v>
      </c>
      <c r="H340" s="128"/>
      <c r="I340" s="125"/>
      <c r="J340" s="125">
        <v>2100</v>
      </c>
      <c r="K340" s="130">
        <v>460</v>
      </c>
      <c r="L340" s="125" t="s">
        <v>27</v>
      </c>
      <c r="M340" s="147">
        <v>2760</v>
      </c>
    </row>
    <row r="341" spans="1:13">
      <c r="A341" s="117">
        <v>336</v>
      </c>
      <c r="B341" s="125" t="s">
        <v>15</v>
      </c>
      <c r="C341" s="125" t="s">
        <v>216</v>
      </c>
      <c r="D341" s="126" t="s">
        <v>385</v>
      </c>
      <c r="E341" s="125">
        <v>114</v>
      </c>
      <c r="F341" s="127">
        <v>74</v>
      </c>
      <c r="G341" s="125" t="s">
        <v>24</v>
      </c>
      <c r="H341" s="128"/>
      <c r="I341" s="125"/>
      <c r="J341" s="125">
        <v>4200</v>
      </c>
      <c r="K341" s="130">
        <v>1254</v>
      </c>
      <c r="L341" s="125" t="s">
        <v>27</v>
      </c>
      <c r="M341" s="147">
        <v>7524</v>
      </c>
    </row>
    <row r="342" spans="1:13">
      <c r="A342" s="117">
        <v>337</v>
      </c>
      <c r="B342" s="125" t="s">
        <v>15</v>
      </c>
      <c r="C342" s="125" t="s">
        <v>216</v>
      </c>
      <c r="D342" s="126" t="s">
        <v>386</v>
      </c>
      <c r="E342" s="125">
        <v>114</v>
      </c>
      <c r="F342" s="127">
        <v>75</v>
      </c>
      <c r="G342" s="125" t="s">
        <v>24</v>
      </c>
      <c r="H342" s="128"/>
      <c r="I342" s="125"/>
      <c r="J342" s="125">
        <v>4200</v>
      </c>
      <c r="K342" s="130">
        <v>877</v>
      </c>
      <c r="L342" s="125" t="s">
        <v>27</v>
      </c>
      <c r="M342" s="147">
        <v>5262</v>
      </c>
    </row>
    <row r="343" spans="1:13">
      <c r="A343" s="117">
        <v>338</v>
      </c>
      <c r="B343" s="125" t="s">
        <v>15</v>
      </c>
      <c r="C343" s="125" t="s">
        <v>216</v>
      </c>
      <c r="D343" s="126" t="s">
        <v>386</v>
      </c>
      <c r="E343" s="125">
        <v>114</v>
      </c>
      <c r="F343" s="127">
        <v>75</v>
      </c>
      <c r="G343" s="125" t="s">
        <v>24</v>
      </c>
      <c r="H343" s="128"/>
      <c r="I343" s="125"/>
      <c r="J343" s="125">
        <v>4200</v>
      </c>
      <c r="K343" s="130">
        <v>283</v>
      </c>
      <c r="L343" s="125" t="s">
        <v>27</v>
      </c>
      <c r="M343" s="147">
        <v>1698</v>
      </c>
    </row>
    <row r="344" spans="1:13">
      <c r="A344" s="117">
        <v>339</v>
      </c>
      <c r="B344" s="125" t="s">
        <v>15</v>
      </c>
      <c r="C344" s="125" t="s">
        <v>216</v>
      </c>
      <c r="D344" s="126" t="s">
        <v>387</v>
      </c>
      <c r="E344" s="125">
        <v>114</v>
      </c>
      <c r="F344" s="127">
        <v>76</v>
      </c>
      <c r="G344" s="125" t="s">
        <v>24</v>
      </c>
      <c r="H344" s="128" t="s">
        <v>537</v>
      </c>
      <c r="I344" s="125">
        <v>38222</v>
      </c>
      <c r="J344" s="125">
        <v>5000</v>
      </c>
      <c r="K344" s="130">
        <v>48</v>
      </c>
      <c r="L344" s="125" t="s">
        <v>27</v>
      </c>
      <c r="M344" s="148">
        <v>288</v>
      </c>
    </row>
    <row r="345" spans="1:13">
      <c r="A345" s="117">
        <v>340</v>
      </c>
      <c r="B345" s="125" t="s">
        <v>15</v>
      </c>
      <c r="C345" s="125" t="s">
        <v>216</v>
      </c>
      <c r="D345" s="126" t="s">
        <v>387</v>
      </c>
      <c r="E345" s="125">
        <v>114</v>
      </c>
      <c r="F345" s="127">
        <v>76</v>
      </c>
      <c r="G345" s="125" t="s">
        <v>24</v>
      </c>
      <c r="H345" s="128" t="s">
        <v>537</v>
      </c>
      <c r="I345" s="125">
        <v>38222</v>
      </c>
      <c r="J345" s="125">
        <v>5000</v>
      </c>
      <c r="K345" s="130">
        <v>943</v>
      </c>
      <c r="L345" s="125" t="s">
        <v>27</v>
      </c>
      <c r="M345" s="147">
        <v>5658</v>
      </c>
    </row>
    <row r="346" spans="1:13">
      <c r="A346" s="117">
        <v>341</v>
      </c>
      <c r="B346" s="125" t="s">
        <v>15</v>
      </c>
      <c r="C346" s="125" t="s">
        <v>216</v>
      </c>
      <c r="D346" s="126" t="s">
        <v>330</v>
      </c>
      <c r="E346" s="125">
        <v>114</v>
      </c>
      <c r="F346" s="127">
        <v>77</v>
      </c>
      <c r="G346" s="125" t="s">
        <v>24</v>
      </c>
      <c r="H346" s="128" t="s">
        <v>388</v>
      </c>
      <c r="I346" s="125">
        <v>1873</v>
      </c>
      <c r="J346" s="125">
        <v>618</v>
      </c>
      <c r="K346" s="130">
        <v>166</v>
      </c>
      <c r="L346" s="125" t="s">
        <v>27</v>
      </c>
      <c r="M346" s="148">
        <v>996</v>
      </c>
    </row>
    <row r="347" spans="1:13">
      <c r="A347" s="117">
        <v>342</v>
      </c>
      <c r="B347" s="125" t="s">
        <v>15</v>
      </c>
      <c r="C347" s="125" t="s">
        <v>216</v>
      </c>
      <c r="D347" s="126" t="s">
        <v>330</v>
      </c>
      <c r="E347" s="125">
        <v>114</v>
      </c>
      <c r="F347" s="127">
        <v>77</v>
      </c>
      <c r="G347" s="125" t="s">
        <v>24</v>
      </c>
      <c r="H347" s="128" t="s">
        <v>389</v>
      </c>
      <c r="I347" s="125">
        <v>30666</v>
      </c>
      <c r="J347" s="125">
        <v>618</v>
      </c>
      <c r="K347" s="130">
        <v>618</v>
      </c>
      <c r="L347" s="125" t="s">
        <v>27</v>
      </c>
      <c r="M347" s="147">
        <v>3708</v>
      </c>
    </row>
    <row r="348" spans="1:13">
      <c r="A348" s="117">
        <v>343</v>
      </c>
      <c r="B348" s="125" t="s">
        <v>15</v>
      </c>
      <c r="C348" s="125" t="s">
        <v>216</v>
      </c>
      <c r="D348" s="126" t="s">
        <v>390</v>
      </c>
      <c r="E348" s="125">
        <v>112</v>
      </c>
      <c r="F348" s="127">
        <v>73</v>
      </c>
      <c r="G348" s="125" t="s">
        <v>24</v>
      </c>
      <c r="H348" s="128"/>
      <c r="I348" s="125"/>
      <c r="J348" s="125">
        <v>1300</v>
      </c>
      <c r="K348" s="130">
        <v>282</v>
      </c>
      <c r="L348" s="125" t="s">
        <v>27</v>
      </c>
      <c r="M348" s="147">
        <v>1692</v>
      </c>
    </row>
    <row r="349" spans="1:13">
      <c r="A349" s="117">
        <v>344</v>
      </c>
      <c r="B349" s="125" t="s">
        <v>15</v>
      </c>
      <c r="C349" s="125" t="s">
        <v>216</v>
      </c>
      <c r="D349" s="126" t="s">
        <v>391</v>
      </c>
      <c r="E349" s="125">
        <v>26</v>
      </c>
      <c r="F349" s="127">
        <v>38</v>
      </c>
      <c r="G349" s="125" t="s">
        <v>210</v>
      </c>
      <c r="H349" s="128" t="s">
        <v>536</v>
      </c>
      <c r="I349" s="125">
        <v>34565</v>
      </c>
      <c r="J349" s="125">
        <v>1165</v>
      </c>
      <c r="K349" s="130">
        <v>35</v>
      </c>
      <c r="L349" s="125" t="s">
        <v>27</v>
      </c>
      <c r="M349" s="148">
        <v>350</v>
      </c>
    </row>
    <row r="350" spans="1:13">
      <c r="A350" s="117">
        <v>345</v>
      </c>
      <c r="B350" s="125" t="s">
        <v>15</v>
      </c>
      <c r="C350" s="125" t="s">
        <v>216</v>
      </c>
      <c r="D350" s="126" t="s">
        <v>392</v>
      </c>
      <c r="E350" s="125">
        <v>26</v>
      </c>
      <c r="F350" s="127">
        <v>43</v>
      </c>
      <c r="G350" s="125" t="s">
        <v>24</v>
      </c>
      <c r="H350" s="128"/>
      <c r="I350" s="125"/>
      <c r="J350" s="125">
        <v>1900</v>
      </c>
      <c r="K350" s="130">
        <v>12</v>
      </c>
      <c r="L350" s="125" t="s">
        <v>27</v>
      </c>
      <c r="M350" s="148">
        <v>72</v>
      </c>
    </row>
    <row r="351" spans="1:13">
      <c r="A351" s="117">
        <v>346</v>
      </c>
      <c r="B351" s="125" t="s">
        <v>15</v>
      </c>
      <c r="C351" s="125" t="s">
        <v>216</v>
      </c>
      <c r="D351" s="126" t="s">
        <v>393</v>
      </c>
      <c r="E351" s="125">
        <v>26</v>
      </c>
      <c r="F351" s="127">
        <v>44</v>
      </c>
      <c r="G351" s="125" t="s">
        <v>24</v>
      </c>
      <c r="H351" s="128"/>
      <c r="I351" s="125"/>
      <c r="J351" s="125">
        <v>3300</v>
      </c>
      <c r="K351" s="130">
        <v>21</v>
      </c>
      <c r="L351" s="125" t="s">
        <v>27</v>
      </c>
      <c r="M351" s="148">
        <v>126</v>
      </c>
    </row>
    <row r="352" spans="1:13">
      <c r="A352" s="117">
        <v>347</v>
      </c>
      <c r="B352" s="125" t="s">
        <v>15</v>
      </c>
      <c r="C352" s="125" t="s">
        <v>216</v>
      </c>
      <c r="D352" s="126" t="s">
        <v>535</v>
      </c>
      <c r="E352" s="125">
        <v>26</v>
      </c>
      <c r="F352" s="127">
        <v>45</v>
      </c>
      <c r="G352" s="125" t="s">
        <v>24</v>
      </c>
      <c r="H352" s="128"/>
      <c r="I352" s="125"/>
      <c r="J352" s="125">
        <v>3800</v>
      </c>
      <c r="K352" s="130">
        <v>112</v>
      </c>
      <c r="L352" s="125" t="s">
        <v>27</v>
      </c>
      <c r="M352" s="148">
        <v>672</v>
      </c>
    </row>
    <row r="353" spans="1:13">
      <c r="A353" s="117">
        <v>348</v>
      </c>
      <c r="B353" s="125" t="s">
        <v>15</v>
      </c>
      <c r="C353" s="125" t="s">
        <v>216</v>
      </c>
      <c r="D353" s="126" t="s">
        <v>394</v>
      </c>
      <c r="E353" s="125">
        <v>26</v>
      </c>
      <c r="F353" s="127">
        <v>48</v>
      </c>
      <c r="G353" s="125" t="s">
        <v>24</v>
      </c>
      <c r="H353" s="128"/>
      <c r="I353" s="125"/>
      <c r="J353" s="125">
        <v>5000</v>
      </c>
      <c r="K353" s="130">
        <v>1042</v>
      </c>
      <c r="L353" s="125" t="s">
        <v>27</v>
      </c>
      <c r="M353" s="147">
        <v>6252</v>
      </c>
    </row>
    <row r="354" spans="1:13">
      <c r="A354" s="117">
        <v>349</v>
      </c>
      <c r="B354" s="125" t="s">
        <v>15</v>
      </c>
      <c r="C354" s="125" t="s">
        <v>216</v>
      </c>
      <c r="D354" s="126" t="s">
        <v>395</v>
      </c>
      <c r="E354" s="125">
        <v>25</v>
      </c>
      <c r="F354" s="127">
        <v>2</v>
      </c>
      <c r="G354" s="125" t="s">
        <v>24</v>
      </c>
      <c r="H354" s="128" t="s">
        <v>534</v>
      </c>
      <c r="I354" s="125">
        <v>32517</v>
      </c>
      <c r="J354" s="125">
        <v>5000</v>
      </c>
      <c r="K354" s="130">
        <v>548</v>
      </c>
      <c r="L354" s="125" t="s">
        <v>27</v>
      </c>
      <c r="M354" s="147">
        <v>3288</v>
      </c>
    </row>
    <row r="355" spans="1:13">
      <c r="A355" s="117">
        <v>350</v>
      </c>
      <c r="B355" s="125" t="s">
        <v>15</v>
      </c>
      <c r="C355" s="125" t="s">
        <v>216</v>
      </c>
      <c r="D355" s="126" t="s">
        <v>325</v>
      </c>
      <c r="E355" s="125">
        <v>25</v>
      </c>
      <c r="F355" s="127">
        <v>3</v>
      </c>
      <c r="G355" s="125" t="s">
        <v>24</v>
      </c>
      <c r="H355" s="128"/>
      <c r="I355" s="125"/>
      <c r="J355" s="125">
        <v>5000</v>
      </c>
      <c r="K355" s="130">
        <v>660</v>
      </c>
      <c r="L355" s="125" t="s">
        <v>27</v>
      </c>
      <c r="M355" s="147">
        <v>3960</v>
      </c>
    </row>
    <row r="356" spans="1:13">
      <c r="A356" s="117">
        <v>351</v>
      </c>
      <c r="B356" s="125" t="s">
        <v>15</v>
      </c>
      <c r="C356" s="125" t="s">
        <v>216</v>
      </c>
      <c r="D356" s="126" t="s">
        <v>396</v>
      </c>
      <c r="E356" s="125">
        <v>25</v>
      </c>
      <c r="F356" s="127">
        <v>4</v>
      </c>
      <c r="G356" s="125" t="s">
        <v>24</v>
      </c>
      <c r="H356" s="128" t="s">
        <v>533</v>
      </c>
      <c r="I356" s="125">
        <v>37252</v>
      </c>
      <c r="J356" s="125">
        <v>5000</v>
      </c>
      <c r="K356" s="130">
        <v>1069</v>
      </c>
      <c r="L356" s="125" t="s">
        <v>27</v>
      </c>
      <c r="M356" s="147">
        <v>6414</v>
      </c>
    </row>
    <row r="357" spans="1:13" ht="30">
      <c r="A357" s="117">
        <v>352</v>
      </c>
      <c r="B357" s="125" t="s">
        <v>15</v>
      </c>
      <c r="C357" s="125" t="s">
        <v>216</v>
      </c>
      <c r="D357" s="143" t="s">
        <v>721</v>
      </c>
      <c r="E357" s="125">
        <v>25</v>
      </c>
      <c r="F357" s="127">
        <v>5</v>
      </c>
      <c r="G357" s="125" t="s">
        <v>24</v>
      </c>
      <c r="H357" s="128" t="s">
        <v>532</v>
      </c>
      <c r="I357" s="125">
        <v>36684</v>
      </c>
      <c r="J357" s="125">
        <v>5000</v>
      </c>
      <c r="K357" s="130">
        <v>1236</v>
      </c>
      <c r="L357" s="125" t="s">
        <v>27</v>
      </c>
      <c r="M357" s="147">
        <v>7416</v>
      </c>
    </row>
    <row r="358" spans="1:13">
      <c r="A358" s="117">
        <v>353</v>
      </c>
      <c r="B358" s="125" t="s">
        <v>15</v>
      </c>
      <c r="C358" s="125" t="s">
        <v>216</v>
      </c>
      <c r="D358" s="126" t="s">
        <v>398</v>
      </c>
      <c r="E358" s="125">
        <v>25</v>
      </c>
      <c r="F358" s="127">
        <v>6</v>
      </c>
      <c r="G358" s="125" t="s">
        <v>24</v>
      </c>
      <c r="H358" s="128"/>
      <c r="I358" s="125"/>
      <c r="J358" s="125">
        <v>5000</v>
      </c>
      <c r="K358" s="130">
        <v>1195</v>
      </c>
      <c r="L358" s="125" t="s">
        <v>27</v>
      </c>
      <c r="M358" s="147">
        <v>7170</v>
      </c>
    </row>
    <row r="359" spans="1:13">
      <c r="A359" s="117">
        <v>354</v>
      </c>
      <c r="B359" s="125" t="s">
        <v>15</v>
      </c>
      <c r="C359" s="125" t="s">
        <v>216</v>
      </c>
      <c r="D359" s="126" t="s">
        <v>399</v>
      </c>
      <c r="E359" s="125">
        <v>25</v>
      </c>
      <c r="F359" s="127">
        <v>7</v>
      </c>
      <c r="G359" s="125" t="s">
        <v>24</v>
      </c>
      <c r="H359" s="128"/>
      <c r="I359" s="125"/>
      <c r="J359" s="125">
        <v>5000</v>
      </c>
      <c r="K359" s="130">
        <v>1313</v>
      </c>
      <c r="L359" s="125" t="s">
        <v>27</v>
      </c>
      <c r="M359" s="147">
        <v>7878</v>
      </c>
    </row>
    <row r="360" spans="1:13">
      <c r="A360" s="117">
        <v>355</v>
      </c>
      <c r="B360" s="125" t="s">
        <v>15</v>
      </c>
      <c r="C360" s="125" t="s">
        <v>216</v>
      </c>
      <c r="D360" s="126" t="s">
        <v>400</v>
      </c>
      <c r="E360" s="125">
        <v>25</v>
      </c>
      <c r="F360" s="127">
        <v>8</v>
      </c>
      <c r="G360" s="125" t="s">
        <v>24</v>
      </c>
      <c r="H360" s="128"/>
      <c r="I360" s="125"/>
      <c r="J360" s="125">
        <v>5000</v>
      </c>
      <c r="K360" s="130">
        <v>1352</v>
      </c>
      <c r="L360" s="125" t="s">
        <v>27</v>
      </c>
      <c r="M360" s="147">
        <v>8112</v>
      </c>
    </row>
    <row r="361" spans="1:13">
      <c r="A361" s="117">
        <v>356</v>
      </c>
      <c r="B361" s="125" t="s">
        <v>15</v>
      </c>
      <c r="C361" s="125" t="s">
        <v>216</v>
      </c>
      <c r="D361" s="126" t="s">
        <v>401</v>
      </c>
      <c r="E361" s="125">
        <v>25</v>
      </c>
      <c r="F361" s="127">
        <v>9</v>
      </c>
      <c r="G361" s="125" t="s">
        <v>24</v>
      </c>
      <c r="H361" s="128" t="s">
        <v>531</v>
      </c>
      <c r="I361" s="125">
        <v>3243</v>
      </c>
      <c r="J361" s="125">
        <v>5000</v>
      </c>
      <c r="K361" s="130">
        <v>1403</v>
      </c>
      <c r="L361" s="125" t="s">
        <v>27</v>
      </c>
      <c r="M361" s="147">
        <v>8418</v>
      </c>
    </row>
    <row r="362" spans="1:13">
      <c r="A362" s="117">
        <v>357</v>
      </c>
      <c r="B362" s="125" t="s">
        <v>15</v>
      </c>
      <c r="C362" s="125" t="s">
        <v>216</v>
      </c>
      <c r="D362" s="126" t="s">
        <v>402</v>
      </c>
      <c r="E362" s="125">
        <v>25</v>
      </c>
      <c r="F362" s="127">
        <v>10</v>
      </c>
      <c r="G362" s="125" t="s">
        <v>24</v>
      </c>
      <c r="H362" s="128"/>
      <c r="I362" s="125"/>
      <c r="J362" s="125">
        <v>5000</v>
      </c>
      <c r="K362" s="130">
        <v>1334</v>
      </c>
      <c r="L362" s="125" t="s">
        <v>27</v>
      </c>
      <c r="M362" s="147">
        <v>8004</v>
      </c>
    </row>
    <row r="363" spans="1:13">
      <c r="A363" s="117">
        <v>358</v>
      </c>
      <c r="B363" s="125" t="s">
        <v>15</v>
      </c>
      <c r="C363" s="125" t="s">
        <v>216</v>
      </c>
      <c r="D363" s="126" t="s">
        <v>336</v>
      </c>
      <c r="E363" s="125">
        <v>25</v>
      </c>
      <c r="F363" s="127">
        <v>11</v>
      </c>
      <c r="G363" s="125" t="s">
        <v>24</v>
      </c>
      <c r="H363" s="128"/>
      <c r="I363" s="125"/>
      <c r="J363" s="125">
        <v>5000</v>
      </c>
      <c r="K363" s="130">
        <v>1357</v>
      </c>
      <c r="L363" s="125" t="s">
        <v>27</v>
      </c>
      <c r="M363" s="147">
        <v>8142</v>
      </c>
    </row>
    <row r="364" spans="1:13">
      <c r="A364" s="117">
        <v>359</v>
      </c>
      <c r="B364" s="125" t="s">
        <v>15</v>
      </c>
      <c r="C364" s="125" t="s">
        <v>216</v>
      </c>
      <c r="D364" s="126" t="s">
        <v>336</v>
      </c>
      <c r="E364" s="125">
        <v>25</v>
      </c>
      <c r="F364" s="127">
        <v>11</v>
      </c>
      <c r="G364" s="125" t="s">
        <v>24</v>
      </c>
      <c r="H364" s="128"/>
      <c r="I364" s="125"/>
      <c r="J364" s="125">
        <v>5000</v>
      </c>
      <c r="K364" s="130">
        <v>3</v>
      </c>
      <c r="L364" s="125" t="s">
        <v>27</v>
      </c>
      <c r="M364" s="148">
        <v>18</v>
      </c>
    </row>
    <row r="365" spans="1:13">
      <c r="A365" s="117">
        <v>360</v>
      </c>
      <c r="B365" s="125" t="s">
        <v>15</v>
      </c>
      <c r="C365" s="125" t="s">
        <v>216</v>
      </c>
      <c r="D365" s="126" t="s">
        <v>403</v>
      </c>
      <c r="E365" s="125">
        <v>25</v>
      </c>
      <c r="F365" s="127">
        <v>12</v>
      </c>
      <c r="G365" s="125" t="s">
        <v>24</v>
      </c>
      <c r="H365" s="128" t="s">
        <v>404</v>
      </c>
      <c r="I365" s="125"/>
      <c r="J365" s="125">
        <v>2416</v>
      </c>
      <c r="K365" s="130">
        <v>1577</v>
      </c>
      <c r="L365" s="125" t="s">
        <v>27</v>
      </c>
      <c r="M365" s="147">
        <v>9462</v>
      </c>
    </row>
    <row r="366" spans="1:13">
      <c r="A366" s="117">
        <v>361</v>
      </c>
      <c r="B366" s="125" t="s">
        <v>15</v>
      </c>
      <c r="C366" s="125" t="s">
        <v>216</v>
      </c>
      <c r="D366" s="126" t="s">
        <v>405</v>
      </c>
      <c r="E366" s="125">
        <v>25</v>
      </c>
      <c r="F366" s="127">
        <v>13</v>
      </c>
      <c r="G366" s="125" t="s">
        <v>24</v>
      </c>
      <c r="H366" s="128"/>
      <c r="I366" s="125"/>
      <c r="J366" s="125">
        <v>5000</v>
      </c>
      <c r="K366" s="130">
        <v>1467</v>
      </c>
      <c r="L366" s="125" t="s">
        <v>27</v>
      </c>
      <c r="M366" s="147">
        <v>8802</v>
      </c>
    </row>
    <row r="367" spans="1:13">
      <c r="A367" s="117">
        <v>362</v>
      </c>
      <c r="B367" s="125" t="s">
        <v>15</v>
      </c>
      <c r="C367" s="125" t="s">
        <v>216</v>
      </c>
      <c r="D367" s="126" t="s">
        <v>406</v>
      </c>
      <c r="E367" s="125">
        <v>25</v>
      </c>
      <c r="F367" s="135" t="s">
        <v>530</v>
      </c>
      <c r="G367" s="125" t="s">
        <v>24</v>
      </c>
      <c r="H367" s="128" t="s">
        <v>529</v>
      </c>
      <c r="I367" s="125">
        <v>4009</v>
      </c>
      <c r="J367" s="125">
        <v>2500</v>
      </c>
      <c r="K367" s="130">
        <v>448</v>
      </c>
      <c r="L367" s="125" t="s">
        <v>27</v>
      </c>
      <c r="M367" s="147">
        <v>2688</v>
      </c>
    </row>
    <row r="368" spans="1:13">
      <c r="A368" s="117">
        <v>363</v>
      </c>
      <c r="B368" s="125" t="s">
        <v>15</v>
      </c>
      <c r="C368" s="125" t="s">
        <v>216</v>
      </c>
      <c r="D368" s="126" t="s">
        <v>407</v>
      </c>
      <c r="E368" s="125">
        <v>25</v>
      </c>
      <c r="F368" s="127">
        <v>15</v>
      </c>
      <c r="G368" s="125" t="s">
        <v>24</v>
      </c>
      <c r="H368" s="128" t="s">
        <v>528</v>
      </c>
      <c r="I368" s="125">
        <v>36934</v>
      </c>
      <c r="J368" s="125">
        <v>2500</v>
      </c>
      <c r="K368" s="130">
        <v>294</v>
      </c>
      <c r="L368" s="125" t="s">
        <v>27</v>
      </c>
      <c r="M368" s="147">
        <v>1764</v>
      </c>
    </row>
    <row r="369" spans="1:13">
      <c r="A369" s="117">
        <v>364</v>
      </c>
      <c r="B369" s="125" t="s">
        <v>15</v>
      </c>
      <c r="C369" s="125" t="s">
        <v>216</v>
      </c>
      <c r="D369" s="126" t="s">
        <v>408</v>
      </c>
      <c r="E369" s="125">
        <v>25</v>
      </c>
      <c r="F369" s="127">
        <v>16</v>
      </c>
      <c r="G369" s="125" t="s">
        <v>24</v>
      </c>
      <c r="H369" s="128" t="s">
        <v>527</v>
      </c>
      <c r="I369" s="125">
        <v>32855</v>
      </c>
      <c r="J369" s="125">
        <v>5000</v>
      </c>
      <c r="K369" s="130">
        <v>173</v>
      </c>
      <c r="L369" s="125" t="s">
        <v>27</v>
      </c>
      <c r="M369" s="147">
        <v>1038</v>
      </c>
    </row>
    <row r="370" spans="1:13">
      <c r="A370" s="117">
        <v>365</v>
      </c>
      <c r="B370" s="125" t="s">
        <v>15</v>
      </c>
      <c r="C370" s="125" t="s">
        <v>216</v>
      </c>
      <c r="D370" s="126" t="s">
        <v>409</v>
      </c>
      <c r="E370" s="125">
        <v>25</v>
      </c>
      <c r="F370" s="127">
        <v>17</v>
      </c>
      <c r="G370" s="125" t="s">
        <v>24</v>
      </c>
      <c r="H370" s="128"/>
      <c r="I370" s="125"/>
      <c r="J370" s="125">
        <v>5000</v>
      </c>
      <c r="K370" s="130">
        <v>15</v>
      </c>
      <c r="L370" s="125" t="s">
        <v>27</v>
      </c>
      <c r="M370" s="148">
        <v>90</v>
      </c>
    </row>
    <row r="371" spans="1:13">
      <c r="A371" s="117">
        <v>366</v>
      </c>
      <c r="B371" s="125" t="s">
        <v>15</v>
      </c>
      <c r="C371" s="125" t="s">
        <v>216</v>
      </c>
      <c r="D371" s="126" t="s">
        <v>410</v>
      </c>
      <c r="E371" s="125">
        <v>117</v>
      </c>
      <c r="F371" s="127">
        <v>12</v>
      </c>
      <c r="G371" s="125" t="s">
        <v>212</v>
      </c>
      <c r="H371" s="128"/>
      <c r="I371" s="125"/>
      <c r="J371" s="125">
        <v>11700</v>
      </c>
      <c r="K371" s="130">
        <v>64</v>
      </c>
      <c r="L371" s="125" t="s">
        <v>27</v>
      </c>
      <c r="M371" s="148">
        <v>384</v>
      </c>
    </row>
    <row r="372" spans="1:13">
      <c r="A372" s="117">
        <v>367</v>
      </c>
      <c r="B372" s="125" t="s">
        <v>15</v>
      </c>
      <c r="C372" s="125" t="s">
        <v>216</v>
      </c>
      <c r="D372" s="126" t="s">
        <v>411</v>
      </c>
      <c r="E372" s="125">
        <v>117</v>
      </c>
      <c r="F372" s="127">
        <v>13</v>
      </c>
      <c r="G372" s="125" t="s">
        <v>212</v>
      </c>
      <c r="H372" s="128"/>
      <c r="I372" s="125"/>
      <c r="J372" s="125">
        <v>5000</v>
      </c>
      <c r="K372" s="130">
        <v>505</v>
      </c>
      <c r="L372" s="125" t="s">
        <v>27</v>
      </c>
      <c r="M372" s="147">
        <v>3030</v>
      </c>
    </row>
    <row r="373" spans="1:13" ht="30">
      <c r="A373" s="117">
        <v>368</v>
      </c>
      <c r="B373" s="125" t="s">
        <v>15</v>
      </c>
      <c r="C373" s="125" t="s">
        <v>216</v>
      </c>
      <c r="D373" s="143" t="s">
        <v>722</v>
      </c>
      <c r="E373" s="125">
        <v>117</v>
      </c>
      <c r="F373" s="127">
        <v>14</v>
      </c>
      <c r="G373" s="125" t="s">
        <v>24</v>
      </c>
      <c r="H373" s="128" t="s">
        <v>526</v>
      </c>
      <c r="I373" s="125">
        <v>35932</v>
      </c>
      <c r="J373" s="125">
        <v>5000</v>
      </c>
      <c r="K373" s="130">
        <v>1285</v>
      </c>
      <c r="L373" s="125" t="s">
        <v>27</v>
      </c>
      <c r="M373" s="147">
        <v>7710</v>
      </c>
    </row>
    <row r="374" spans="1:13">
      <c r="A374" s="117">
        <v>369</v>
      </c>
      <c r="B374" s="125" t="s">
        <v>15</v>
      </c>
      <c r="C374" s="125" t="s">
        <v>216</v>
      </c>
      <c r="D374" s="126" t="s">
        <v>413</v>
      </c>
      <c r="E374" s="125">
        <v>117</v>
      </c>
      <c r="F374" s="127">
        <v>15</v>
      </c>
      <c r="G374" s="125" t="s">
        <v>212</v>
      </c>
      <c r="H374" s="128" t="s">
        <v>525</v>
      </c>
      <c r="I374" s="125">
        <v>3311</v>
      </c>
      <c r="J374" s="125">
        <v>1200</v>
      </c>
      <c r="K374" s="130">
        <v>904</v>
      </c>
      <c r="L374" s="125" t="s">
        <v>27</v>
      </c>
      <c r="M374" s="147">
        <v>5424</v>
      </c>
    </row>
    <row r="375" spans="1:13">
      <c r="A375" s="117">
        <v>370</v>
      </c>
      <c r="B375" s="125" t="s">
        <v>15</v>
      </c>
      <c r="C375" s="125" t="s">
        <v>216</v>
      </c>
      <c r="D375" s="126" t="s">
        <v>384</v>
      </c>
      <c r="E375" s="125">
        <v>117</v>
      </c>
      <c r="F375" s="127">
        <v>18</v>
      </c>
      <c r="G375" s="125" t="s">
        <v>212</v>
      </c>
      <c r="H375" s="128"/>
      <c r="I375" s="125"/>
      <c r="J375" s="125">
        <v>1200</v>
      </c>
      <c r="K375" s="130">
        <v>1083</v>
      </c>
      <c r="L375" s="125" t="s">
        <v>27</v>
      </c>
      <c r="M375" s="147">
        <v>6498</v>
      </c>
    </row>
    <row r="376" spans="1:13">
      <c r="A376" s="117">
        <v>371</v>
      </c>
      <c r="B376" s="125" t="s">
        <v>15</v>
      </c>
      <c r="C376" s="125" t="s">
        <v>216</v>
      </c>
      <c r="D376" s="126" t="s">
        <v>414</v>
      </c>
      <c r="E376" s="125">
        <v>117</v>
      </c>
      <c r="F376" s="127">
        <v>19</v>
      </c>
      <c r="G376" s="125" t="s">
        <v>212</v>
      </c>
      <c r="H376" s="128"/>
      <c r="I376" s="125"/>
      <c r="J376" s="125">
        <v>1200</v>
      </c>
      <c r="K376" s="130">
        <v>10</v>
      </c>
      <c r="L376" s="125" t="s">
        <v>27</v>
      </c>
      <c r="M376" s="148">
        <v>60</v>
      </c>
    </row>
    <row r="377" spans="1:13">
      <c r="A377" s="117">
        <v>372</v>
      </c>
      <c r="B377" s="125" t="s">
        <v>15</v>
      </c>
      <c r="C377" s="125" t="s">
        <v>216</v>
      </c>
      <c r="D377" s="126" t="s">
        <v>414</v>
      </c>
      <c r="E377" s="125">
        <v>117</v>
      </c>
      <c r="F377" s="127">
        <v>19</v>
      </c>
      <c r="G377" s="125" t="s">
        <v>212</v>
      </c>
      <c r="H377" s="128"/>
      <c r="I377" s="125"/>
      <c r="J377" s="125">
        <v>1200</v>
      </c>
      <c r="K377" s="130">
        <v>1031</v>
      </c>
      <c r="L377" s="125" t="s">
        <v>27</v>
      </c>
      <c r="M377" s="147">
        <v>6186</v>
      </c>
    </row>
    <row r="378" spans="1:13">
      <c r="A378" s="117">
        <v>373</v>
      </c>
      <c r="B378" s="125" t="s">
        <v>15</v>
      </c>
      <c r="C378" s="125" t="s">
        <v>216</v>
      </c>
      <c r="D378" s="126" t="s">
        <v>415</v>
      </c>
      <c r="E378" s="125">
        <v>117</v>
      </c>
      <c r="F378" s="127">
        <v>22</v>
      </c>
      <c r="G378" s="125" t="s">
        <v>212</v>
      </c>
      <c r="H378" s="128"/>
      <c r="I378" s="125"/>
      <c r="J378" s="125">
        <v>1100</v>
      </c>
      <c r="K378" s="130">
        <v>947</v>
      </c>
      <c r="L378" s="125" t="s">
        <v>27</v>
      </c>
      <c r="M378" s="147">
        <v>5682</v>
      </c>
    </row>
    <row r="379" spans="1:13">
      <c r="A379" s="117">
        <v>374</v>
      </c>
      <c r="B379" s="125" t="s">
        <v>15</v>
      </c>
      <c r="C379" s="125" t="s">
        <v>216</v>
      </c>
      <c r="D379" s="126" t="s">
        <v>416</v>
      </c>
      <c r="E379" s="125">
        <v>117</v>
      </c>
      <c r="F379" s="127">
        <v>23</v>
      </c>
      <c r="G379" s="125" t="s">
        <v>212</v>
      </c>
      <c r="H379" s="128"/>
      <c r="I379" s="125"/>
      <c r="J379" s="125">
        <v>1200</v>
      </c>
      <c r="K379" s="130">
        <v>836</v>
      </c>
      <c r="L379" s="125" t="s">
        <v>27</v>
      </c>
      <c r="M379" s="147">
        <v>5016</v>
      </c>
    </row>
    <row r="380" spans="1:13">
      <c r="A380" s="117">
        <v>375</v>
      </c>
      <c r="B380" s="125" t="s">
        <v>15</v>
      </c>
      <c r="C380" s="125" t="s">
        <v>216</v>
      </c>
      <c r="D380" s="126" t="s">
        <v>417</v>
      </c>
      <c r="E380" s="125">
        <v>117</v>
      </c>
      <c r="F380" s="127">
        <v>26</v>
      </c>
      <c r="G380" s="125" t="s">
        <v>212</v>
      </c>
      <c r="H380" s="128" t="s">
        <v>524</v>
      </c>
      <c r="I380" s="125">
        <v>3547</v>
      </c>
      <c r="J380" s="125">
        <v>1000</v>
      </c>
      <c r="K380" s="130">
        <v>395</v>
      </c>
      <c r="L380" s="125" t="s">
        <v>27</v>
      </c>
      <c r="M380" s="147">
        <v>2370</v>
      </c>
    </row>
    <row r="381" spans="1:13">
      <c r="A381" s="117">
        <v>376</v>
      </c>
      <c r="B381" s="125" t="s">
        <v>15</v>
      </c>
      <c r="C381" s="125" t="s">
        <v>216</v>
      </c>
      <c r="D381" s="126" t="s">
        <v>418</v>
      </c>
      <c r="E381" s="125">
        <v>117</v>
      </c>
      <c r="F381" s="127">
        <v>20</v>
      </c>
      <c r="G381" s="125" t="s">
        <v>212</v>
      </c>
      <c r="H381" s="128"/>
      <c r="I381" s="125"/>
      <c r="J381" s="125">
        <v>1200</v>
      </c>
      <c r="K381" s="130">
        <v>59</v>
      </c>
      <c r="L381" s="125" t="s">
        <v>21</v>
      </c>
      <c r="M381" s="147">
        <v>1800</v>
      </c>
    </row>
    <row r="382" spans="1:13">
      <c r="A382" s="117">
        <v>377</v>
      </c>
      <c r="B382" s="125" t="s">
        <v>15</v>
      </c>
      <c r="C382" s="125" t="s">
        <v>216</v>
      </c>
      <c r="D382" s="126" t="s">
        <v>419</v>
      </c>
      <c r="E382" s="125">
        <v>117</v>
      </c>
      <c r="F382" s="127">
        <v>21</v>
      </c>
      <c r="G382" s="125" t="s">
        <v>212</v>
      </c>
      <c r="H382" s="128"/>
      <c r="I382" s="125"/>
      <c r="J382" s="125">
        <v>1300</v>
      </c>
      <c r="K382" s="130">
        <v>311</v>
      </c>
      <c r="L382" s="125" t="s">
        <v>21</v>
      </c>
      <c r="M382" s="147">
        <v>1950</v>
      </c>
    </row>
    <row r="383" spans="1:13">
      <c r="A383" s="117">
        <v>378</v>
      </c>
      <c r="B383" s="125" t="s">
        <v>15</v>
      </c>
      <c r="C383" s="125" t="s">
        <v>216</v>
      </c>
      <c r="D383" s="126" t="s">
        <v>313</v>
      </c>
      <c r="E383" s="125">
        <v>117</v>
      </c>
      <c r="F383" s="127">
        <v>24</v>
      </c>
      <c r="G383" s="125" t="s">
        <v>212</v>
      </c>
      <c r="H383" s="128"/>
      <c r="I383" s="125"/>
      <c r="J383" s="125">
        <v>1250</v>
      </c>
      <c r="K383" s="130">
        <v>587</v>
      </c>
      <c r="L383" s="125" t="s">
        <v>21</v>
      </c>
      <c r="M383" s="147">
        <v>1875</v>
      </c>
    </row>
    <row r="384" spans="1:13">
      <c r="A384" s="117">
        <v>379</v>
      </c>
      <c r="B384" s="125" t="s">
        <v>15</v>
      </c>
      <c r="C384" s="125" t="s">
        <v>216</v>
      </c>
      <c r="D384" s="126" t="s">
        <v>420</v>
      </c>
      <c r="E384" s="125">
        <v>117</v>
      </c>
      <c r="F384" s="127">
        <v>25</v>
      </c>
      <c r="G384" s="125" t="s">
        <v>212</v>
      </c>
      <c r="H384" s="128"/>
      <c r="I384" s="125"/>
      <c r="J384" s="125">
        <v>1200</v>
      </c>
      <c r="K384" s="130">
        <v>672</v>
      </c>
      <c r="L384" s="125" t="s">
        <v>21</v>
      </c>
      <c r="M384" s="147">
        <v>1800</v>
      </c>
    </row>
    <row r="385" spans="1:13">
      <c r="A385" s="117">
        <v>380</v>
      </c>
      <c r="B385" s="125" t="s">
        <v>15</v>
      </c>
      <c r="C385" s="125" t="s">
        <v>216</v>
      </c>
      <c r="D385" s="126" t="s">
        <v>421</v>
      </c>
      <c r="E385" s="125">
        <v>117</v>
      </c>
      <c r="F385" s="127">
        <v>27</v>
      </c>
      <c r="G385" s="125" t="s">
        <v>212</v>
      </c>
      <c r="H385" s="128"/>
      <c r="I385" s="125"/>
      <c r="J385" s="125">
        <v>2500</v>
      </c>
      <c r="K385" s="130">
        <v>1214</v>
      </c>
      <c r="L385" s="125" t="s">
        <v>21</v>
      </c>
      <c r="M385" s="147">
        <v>3750</v>
      </c>
    </row>
    <row r="386" spans="1:13">
      <c r="A386" s="117">
        <v>381</v>
      </c>
      <c r="B386" s="125" t="s">
        <v>15</v>
      </c>
      <c r="C386" s="125" t="s">
        <v>216</v>
      </c>
      <c r="D386" s="126" t="s">
        <v>422</v>
      </c>
      <c r="E386" s="125">
        <v>117</v>
      </c>
      <c r="F386" s="127">
        <v>28</v>
      </c>
      <c r="G386" s="125" t="s">
        <v>212</v>
      </c>
      <c r="H386" s="128"/>
      <c r="I386" s="125"/>
      <c r="J386" s="125">
        <v>2700</v>
      </c>
      <c r="K386" s="130">
        <v>1413</v>
      </c>
      <c r="L386" s="125" t="s">
        <v>21</v>
      </c>
      <c r="M386" s="147">
        <v>4050</v>
      </c>
    </row>
    <row r="387" spans="1:13">
      <c r="A387" s="117">
        <v>382</v>
      </c>
      <c r="B387" s="125" t="s">
        <v>15</v>
      </c>
      <c r="C387" s="125" t="s">
        <v>216</v>
      </c>
      <c r="D387" s="126" t="s">
        <v>364</v>
      </c>
      <c r="E387" s="125">
        <v>117</v>
      </c>
      <c r="F387" s="127">
        <v>29</v>
      </c>
      <c r="G387" s="125" t="s">
        <v>212</v>
      </c>
      <c r="H387" s="128"/>
      <c r="I387" s="125"/>
      <c r="J387" s="125">
        <v>2400</v>
      </c>
      <c r="K387" s="130">
        <v>1150</v>
      </c>
      <c r="L387" s="125" t="s">
        <v>21</v>
      </c>
      <c r="M387" s="147">
        <v>3600</v>
      </c>
    </row>
    <row r="388" spans="1:13">
      <c r="A388" s="117">
        <v>383</v>
      </c>
      <c r="B388" s="125" t="s">
        <v>15</v>
      </c>
      <c r="C388" s="125" t="s">
        <v>216</v>
      </c>
      <c r="D388" s="126" t="s">
        <v>423</v>
      </c>
      <c r="E388" s="125">
        <v>117</v>
      </c>
      <c r="F388" s="127">
        <v>30</v>
      </c>
      <c r="G388" s="125" t="s">
        <v>212</v>
      </c>
      <c r="H388" s="128"/>
      <c r="I388" s="125"/>
      <c r="J388" s="125">
        <v>1300</v>
      </c>
      <c r="K388" s="130">
        <v>1030</v>
      </c>
      <c r="L388" s="125" t="s">
        <v>21</v>
      </c>
      <c r="M388" s="147">
        <v>1950</v>
      </c>
    </row>
    <row r="389" spans="1:13">
      <c r="A389" s="117">
        <v>384</v>
      </c>
      <c r="B389" s="125" t="s">
        <v>15</v>
      </c>
      <c r="C389" s="125" t="s">
        <v>216</v>
      </c>
      <c r="D389" s="126" t="s">
        <v>424</v>
      </c>
      <c r="E389" s="125">
        <v>117</v>
      </c>
      <c r="F389" s="127">
        <v>32</v>
      </c>
      <c r="G389" s="125" t="s">
        <v>212</v>
      </c>
      <c r="H389" s="128"/>
      <c r="I389" s="125"/>
      <c r="J389" s="125">
        <v>2200</v>
      </c>
      <c r="K389" s="130">
        <v>638</v>
      </c>
      <c r="L389" s="125" t="s">
        <v>21</v>
      </c>
      <c r="M389" s="147">
        <v>3300</v>
      </c>
    </row>
    <row r="390" spans="1:13">
      <c r="A390" s="117">
        <v>385</v>
      </c>
      <c r="B390" s="125" t="s">
        <v>15</v>
      </c>
      <c r="C390" s="125" t="s">
        <v>216</v>
      </c>
      <c r="D390" s="126" t="s">
        <v>409</v>
      </c>
      <c r="E390" s="125">
        <v>117</v>
      </c>
      <c r="F390" s="127">
        <v>33</v>
      </c>
      <c r="G390" s="125" t="s">
        <v>212</v>
      </c>
      <c r="H390" s="128"/>
      <c r="I390" s="125"/>
      <c r="J390" s="125">
        <v>2500</v>
      </c>
      <c r="K390" s="130">
        <v>515</v>
      </c>
      <c r="L390" s="125" t="s">
        <v>21</v>
      </c>
      <c r="M390" s="147">
        <v>3750</v>
      </c>
    </row>
    <row r="391" spans="1:13">
      <c r="A391" s="117">
        <v>386</v>
      </c>
      <c r="B391" s="125" t="s">
        <v>15</v>
      </c>
      <c r="C391" s="125" t="s">
        <v>216</v>
      </c>
      <c r="D391" s="126" t="s">
        <v>425</v>
      </c>
      <c r="E391" s="125">
        <v>117</v>
      </c>
      <c r="F391" s="127">
        <v>34</v>
      </c>
      <c r="G391" s="125" t="s">
        <v>212</v>
      </c>
      <c r="H391" s="128"/>
      <c r="I391" s="125"/>
      <c r="J391" s="125">
        <v>1300</v>
      </c>
      <c r="K391" s="130">
        <v>179</v>
      </c>
      <c r="L391" s="125" t="s">
        <v>21</v>
      </c>
      <c r="M391" s="147">
        <v>1950</v>
      </c>
    </row>
    <row r="392" spans="1:13">
      <c r="A392" s="117">
        <v>387</v>
      </c>
      <c r="B392" s="125" t="s">
        <v>15</v>
      </c>
      <c r="C392" s="125" t="s">
        <v>216</v>
      </c>
      <c r="D392" s="126" t="s">
        <v>387</v>
      </c>
      <c r="E392" s="125">
        <v>117</v>
      </c>
      <c r="F392" s="127">
        <v>35</v>
      </c>
      <c r="G392" s="125" t="s">
        <v>212</v>
      </c>
      <c r="H392" s="128"/>
      <c r="I392" s="125"/>
      <c r="J392" s="125">
        <v>8400</v>
      </c>
      <c r="K392" s="130">
        <v>155</v>
      </c>
      <c r="L392" s="125" t="s">
        <v>21</v>
      </c>
      <c r="M392" s="147">
        <v>12600</v>
      </c>
    </row>
    <row r="393" spans="1:13">
      <c r="A393" s="117">
        <v>388</v>
      </c>
      <c r="B393" s="125" t="s">
        <v>15</v>
      </c>
      <c r="C393" s="125" t="s">
        <v>216</v>
      </c>
      <c r="D393" s="126" t="s">
        <v>421</v>
      </c>
      <c r="E393" s="125">
        <v>117</v>
      </c>
      <c r="F393" s="127">
        <v>27</v>
      </c>
      <c r="G393" s="125" t="s">
        <v>212</v>
      </c>
      <c r="H393" s="128"/>
      <c r="I393" s="125"/>
      <c r="J393" s="125">
        <v>2500</v>
      </c>
      <c r="K393" s="130">
        <v>11</v>
      </c>
      <c r="L393" s="125" t="s">
        <v>21</v>
      </c>
      <c r="M393" s="147">
        <v>3750</v>
      </c>
    </row>
    <row r="394" spans="1:13">
      <c r="A394" s="117">
        <v>389</v>
      </c>
      <c r="B394" s="125" t="s">
        <v>15</v>
      </c>
      <c r="C394" s="125" t="s">
        <v>216</v>
      </c>
      <c r="D394" s="126" t="s">
        <v>426</v>
      </c>
      <c r="E394" s="125">
        <v>119</v>
      </c>
      <c r="F394" s="127">
        <v>25</v>
      </c>
      <c r="G394" s="125" t="s">
        <v>24</v>
      </c>
      <c r="H394" s="128"/>
      <c r="I394" s="125"/>
      <c r="J394" s="125">
        <v>5000</v>
      </c>
      <c r="K394" s="130">
        <v>4</v>
      </c>
      <c r="L394" s="125" t="s">
        <v>21</v>
      </c>
      <c r="M394" s="148">
        <v>2</v>
      </c>
    </row>
    <row r="395" spans="1:13">
      <c r="A395" s="117">
        <v>390</v>
      </c>
      <c r="B395" s="125" t="s">
        <v>15</v>
      </c>
      <c r="C395" s="125" t="s">
        <v>216</v>
      </c>
      <c r="D395" s="126" t="s">
        <v>427</v>
      </c>
      <c r="E395" s="125">
        <v>119</v>
      </c>
      <c r="F395" s="127">
        <v>26</v>
      </c>
      <c r="G395" s="125" t="s">
        <v>24</v>
      </c>
      <c r="H395" s="128" t="s">
        <v>523</v>
      </c>
      <c r="I395" s="128" t="s">
        <v>523</v>
      </c>
      <c r="J395" s="125">
        <v>1750</v>
      </c>
      <c r="K395" s="130">
        <v>23</v>
      </c>
      <c r="L395" s="125" t="s">
        <v>21</v>
      </c>
      <c r="M395" s="148">
        <v>11.5</v>
      </c>
    </row>
    <row r="396" spans="1:13">
      <c r="A396" s="117">
        <v>391</v>
      </c>
      <c r="B396" s="125" t="s">
        <v>15</v>
      </c>
      <c r="C396" s="125" t="s">
        <v>216</v>
      </c>
      <c r="D396" s="126" t="s">
        <v>428</v>
      </c>
      <c r="E396" s="125">
        <v>119</v>
      </c>
      <c r="F396" s="127">
        <v>27</v>
      </c>
      <c r="G396" s="125" t="s">
        <v>24</v>
      </c>
      <c r="H396" s="128" t="s">
        <v>522</v>
      </c>
      <c r="I396" s="125">
        <v>38093</v>
      </c>
      <c r="J396" s="125">
        <v>5000</v>
      </c>
      <c r="K396" s="130">
        <v>174</v>
      </c>
      <c r="L396" s="125" t="s">
        <v>21</v>
      </c>
      <c r="M396" s="148">
        <v>87</v>
      </c>
    </row>
    <row r="397" spans="1:13">
      <c r="A397" s="117">
        <v>392</v>
      </c>
      <c r="B397" s="125" t="s">
        <v>15</v>
      </c>
      <c r="C397" s="125" t="s">
        <v>216</v>
      </c>
      <c r="D397" s="126" t="s">
        <v>429</v>
      </c>
      <c r="E397" s="125">
        <v>119</v>
      </c>
      <c r="F397" s="127">
        <v>28</v>
      </c>
      <c r="G397" s="125" t="s">
        <v>24</v>
      </c>
      <c r="H397" s="128"/>
      <c r="I397" s="125"/>
      <c r="J397" s="125">
        <v>5000</v>
      </c>
      <c r="K397" s="130">
        <v>767</v>
      </c>
      <c r="L397" s="125" t="s">
        <v>21</v>
      </c>
      <c r="M397" s="148">
        <v>383.5</v>
      </c>
    </row>
    <row r="398" spans="1:13">
      <c r="A398" s="117">
        <v>393</v>
      </c>
      <c r="B398" s="125" t="s">
        <v>15</v>
      </c>
      <c r="C398" s="125" t="s">
        <v>216</v>
      </c>
      <c r="D398" s="126" t="s">
        <v>430</v>
      </c>
      <c r="E398" s="125">
        <v>119</v>
      </c>
      <c r="F398" s="127">
        <v>29</v>
      </c>
      <c r="G398" s="125" t="s">
        <v>24</v>
      </c>
      <c r="H398" s="128" t="s">
        <v>521</v>
      </c>
      <c r="I398" s="125">
        <v>34098</v>
      </c>
      <c r="J398" s="125">
        <v>2500</v>
      </c>
      <c r="K398" s="130">
        <v>621</v>
      </c>
      <c r="L398" s="125" t="s">
        <v>21</v>
      </c>
      <c r="M398" s="148">
        <v>310.5</v>
      </c>
    </row>
    <row r="399" spans="1:13">
      <c r="A399" s="117">
        <v>394</v>
      </c>
      <c r="B399" s="125" t="s">
        <v>15</v>
      </c>
      <c r="C399" s="125" t="s">
        <v>216</v>
      </c>
      <c r="D399" s="126" t="s">
        <v>431</v>
      </c>
      <c r="E399" s="125">
        <v>119</v>
      </c>
      <c r="F399" s="127">
        <v>30</v>
      </c>
      <c r="G399" s="125" t="s">
        <v>24</v>
      </c>
      <c r="H399" s="128"/>
      <c r="I399" s="125"/>
      <c r="J399" s="125">
        <v>5000</v>
      </c>
      <c r="K399" s="130">
        <v>1609</v>
      </c>
      <c r="L399" s="125" t="s">
        <v>21</v>
      </c>
      <c r="M399" s="147">
        <v>2091.6999999999998</v>
      </c>
    </row>
    <row r="400" spans="1:13">
      <c r="A400" s="117">
        <v>395</v>
      </c>
      <c r="B400" s="125" t="s">
        <v>15</v>
      </c>
      <c r="C400" s="125" t="s">
        <v>216</v>
      </c>
      <c r="D400" s="126" t="s">
        <v>421</v>
      </c>
      <c r="E400" s="125">
        <v>119</v>
      </c>
      <c r="F400" s="127">
        <v>31</v>
      </c>
      <c r="G400" s="125" t="s">
        <v>24</v>
      </c>
      <c r="H400" s="128"/>
      <c r="I400" s="125"/>
      <c r="J400" s="125">
        <v>5000</v>
      </c>
      <c r="K400" s="130">
        <v>13</v>
      </c>
      <c r="L400" s="125" t="s">
        <v>21</v>
      </c>
      <c r="M400" s="148">
        <v>6.5</v>
      </c>
    </row>
    <row r="401" spans="1:13">
      <c r="A401" s="117">
        <v>396</v>
      </c>
      <c r="B401" s="125" t="s">
        <v>15</v>
      </c>
      <c r="C401" s="125" t="s">
        <v>216</v>
      </c>
      <c r="D401" s="126" t="s">
        <v>421</v>
      </c>
      <c r="E401" s="125">
        <v>119</v>
      </c>
      <c r="F401" s="127">
        <v>31</v>
      </c>
      <c r="G401" s="125" t="s">
        <v>24</v>
      </c>
      <c r="H401" s="128"/>
      <c r="I401" s="125"/>
      <c r="J401" s="125">
        <v>5000</v>
      </c>
      <c r="K401" s="130">
        <v>1611</v>
      </c>
      <c r="L401" s="125" t="s">
        <v>21</v>
      </c>
      <c r="M401" s="147">
        <v>2094.3000000000002</v>
      </c>
    </row>
    <row r="402" spans="1:13">
      <c r="A402" s="117">
        <v>397</v>
      </c>
      <c r="B402" s="125" t="s">
        <v>15</v>
      </c>
      <c r="C402" s="125" t="s">
        <v>216</v>
      </c>
      <c r="D402" s="126" t="s">
        <v>432</v>
      </c>
      <c r="E402" s="125">
        <v>119</v>
      </c>
      <c r="F402" s="127">
        <v>32</v>
      </c>
      <c r="G402" s="125" t="s">
        <v>24</v>
      </c>
      <c r="H402" s="128"/>
      <c r="I402" s="125"/>
      <c r="J402" s="125">
        <v>2500</v>
      </c>
      <c r="K402" s="130">
        <v>810</v>
      </c>
      <c r="L402" s="125" t="s">
        <v>21</v>
      </c>
      <c r="M402" s="148">
        <v>405</v>
      </c>
    </row>
    <row r="403" spans="1:13">
      <c r="A403" s="117">
        <v>398</v>
      </c>
      <c r="B403" s="125" t="s">
        <v>15</v>
      </c>
      <c r="C403" s="125" t="s">
        <v>216</v>
      </c>
      <c r="D403" s="126" t="s">
        <v>400</v>
      </c>
      <c r="E403" s="125">
        <v>119</v>
      </c>
      <c r="F403" s="127">
        <v>33</v>
      </c>
      <c r="G403" s="125" t="s">
        <v>24</v>
      </c>
      <c r="H403" s="128"/>
      <c r="I403" s="125"/>
      <c r="J403" s="125">
        <v>3700</v>
      </c>
      <c r="K403" s="130">
        <v>1201</v>
      </c>
      <c r="L403" s="125" t="s">
        <v>21</v>
      </c>
      <c r="M403" s="147">
        <v>1561.3</v>
      </c>
    </row>
    <row r="404" spans="1:13">
      <c r="A404" s="117">
        <v>399</v>
      </c>
      <c r="B404" s="125" t="s">
        <v>15</v>
      </c>
      <c r="C404" s="125" t="s">
        <v>216</v>
      </c>
      <c r="D404" s="126" t="s">
        <v>433</v>
      </c>
      <c r="E404" s="125">
        <v>119</v>
      </c>
      <c r="F404" s="127">
        <v>34</v>
      </c>
      <c r="G404" s="125" t="s">
        <v>24</v>
      </c>
      <c r="H404" s="128"/>
      <c r="I404" s="125"/>
      <c r="J404" s="125">
        <v>4700</v>
      </c>
      <c r="K404" s="130">
        <v>1537</v>
      </c>
      <c r="L404" s="125" t="s">
        <v>21</v>
      </c>
      <c r="M404" s="147">
        <v>1998.1</v>
      </c>
    </row>
    <row r="405" spans="1:13">
      <c r="A405" s="117">
        <v>400</v>
      </c>
      <c r="B405" s="125" t="s">
        <v>15</v>
      </c>
      <c r="C405" s="125" t="s">
        <v>216</v>
      </c>
      <c r="D405" s="126" t="s">
        <v>434</v>
      </c>
      <c r="E405" s="125">
        <v>119</v>
      </c>
      <c r="F405" s="127">
        <v>35</v>
      </c>
      <c r="G405" s="125" t="s">
        <v>24</v>
      </c>
      <c r="H405" s="128"/>
      <c r="I405" s="125"/>
      <c r="J405" s="125">
        <v>4700</v>
      </c>
      <c r="K405" s="130">
        <v>1526</v>
      </c>
      <c r="L405" s="125" t="s">
        <v>21</v>
      </c>
      <c r="M405" s="147">
        <v>1983.8</v>
      </c>
    </row>
    <row r="406" spans="1:13">
      <c r="A406" s="117">
        <v>401</v>
      </c>
      <c r="B406" s="125" t="s">
        <v>15</v>
      </c>
      <c r="C406" s="125" t="s">
        <v>216</v>
      </c>
      <c r="D406" s="126" t="s">
        <v>435</v>
      </c>
      <c r="E406" s="125">
        <v>119</v>
      </c>
      <c r="F406" s="127">
        <v>36</v>
      </c>
      <c r="G406" s="125" t="s">
        <v>24</v>
      </c>
      <c r="H406" s="128"/>
      <c r="I406" s="125"/>
      <c r="J406" s="125">
        <v>2500</v>
      </c>
      <c r="K406" s="130">
        <v>801</v>
      </c>
      <c r="L406" s="125" t="s">
        <v>21</v>
      </c>
      <c r="M406" s="148">
        <v>400.5</v>
      </c>
    </row>
    <row r="407" spans="1:13">
      <c r="A407" s="117">
        <v>402</v>
      </c>
      <c r="B407" s="125" t="s">
        <v>15</v>
      </c>
      <c r="C407" s="125" t="s">
        <v>216</v>
      </c>
      <c r="D407" s="126" t="s">
        <v>390</v>
      </c>
      <c r="E407" s="125">
        <v>119</v>
      </c>
      <c r="F407" s="127">
        <v>37</v>
      </c>
      <c r="G407" s="125" t="s">
        <v>24</v>
      </c>
      <c r="H407" s="128"/>
      <c r="I407" s="125"/>
      <c r="J407" s="125">
        <v>5000</v>
      </c>
      <c r="K407" s="130">
        <v>1493</v>
      </c>
      <c r="L407" s="125" t="s">
        <v>21</v>
      </c>
      <c r="M407" s="147">
        <v>1940.9</v>
      </c>
    </row>
    <row r="408" spans="1:13">
      <c r="A408" s="117">
        <v>403</v>
      </c>
      <c r="B408" s="125" t="s">
        <v>15</v>
      </c>
      <c r="C408" s="125" t="s">
        <v>216</v>
      </c>
      <c r="D408" s="126" t="s">
        <v>436</v>
      </c>
      <c r="E408" s="125">
        <v>119</v>
      </c>
      <c r="F408" s="127">
        <v>38</v>
      </c>
      <c r="G408" s="125" t="s">
        <v>24</v>
      </c>
      <c r="H408" s="128"/>
      <c r="I408" s="125"/>
      <c r="J408" s="125">
        <v>2500</v>
      </c>
      <c r="K408" s="130">
        <v>543</v>
      </c>
      <c r="L408" s="125" t="s">
        <v>21</v>
      </c>
      <c r="M408" s="148">
        <v>271.5</v>
      </c>
    </row>
    <row r="409" spans="1:13">
      <c r="A409" s="117">
        <v>404</v>
      </c>
      <c r="B409" s="125" t="s">
        <v>15</v>
      </c>
      <c r="C409" s="125" t="s">
        <v>216</v>
      </c>
      <c r="D409" s="126" t="s">
        <v>437</v>
      </c>
      <c r="E409" s="125">
        <v>119</v>
      </c>
      <c r="F409" s="127">
        <v>39</v>
      </c>
      <c r="G409" s="125" t="s">
        <v>24</v>
      </c>
      <c r="H409" s="128"/>
      <c r="I409" s="125"/>
      <c r="J409" s="125">
        <v>3700</v>
      </c>
      <c r="K409" s="130">
        <v>566</v>
      </c>
      <c r="L409" s="125" t="s">
        <v>21</v>
      </c>
      <c r="M409" s="148">
        <v>283</v>
      </c>
    </row>
    <row r="410" spans="1:13">
      <c r="A410" s="117">
        <v>405</v>
      </c>
      <c r="B410" s="125" t="s">
        <v>15</v>
      </c>
      <c r="C410" s="125" t="s">
        <v>216</v>
      </c>
      <c r="D410" s="126" t="s">
        <v>438</v>
      </c>
      <c r="E410" s="125">
        <v>119</v>
      </c>
      <c r="F410" s="127">
        <v>40</v>
      </c>
      <c r="G410" s="125" t="s">
        <v>24</v>
      </c>
      <c r="H410" s="128"/>
      <c r="I410" s="125"/>
      <c r="J410" s="125">
        <v>2500</v>
      </c>
      <c r="K410" s="130">
        <v>350</v>
      </c>
      <c r="L410" s="125" t="s">
        <v>21</v>
      </c>
      <c r="M410" s="148">
        <v>175</v>
      </c>
    </row>
    <row r="411" spans="1:13">
      <c r="A411" s="117">
        <v>406</v>
      </c>
      <c r="B411" s="125" t="s">
        <v>15</v>
      </c>
      <c r="C411" s="125" t="s">
        <v>216</v>
      </c>
      <c r="D411" s="126" t="s">
        <v>439</v>
      </c>
      <c r="E411" s="125">
        <v>119</v>
      </c>
      <c r="F411" s="127">
        <v>41</v>
      </c>
      <c r="G411" s="125" t="s">
        <v>24</v>
      </c>
      <c r="H411" s="128"/>
      <c r="I411" s="125"/>
      <c r="J411" s="125">
        <v>5000</v>
      </c>
      <c r="K411" s="130">
        <v>73</v>
      </c>
      <c r="L411" s="125" t="s">
        <v>21</v>
      </c>
      <c r="M411" s="148">
        <v>36.5</v>
      </c>
    </row>
    <row r="412" spans="1:13">
      <c r="A412" s="117">
        <v>407</v>
      </c>
      <c r="B412" s="125" t="s">
        <v>15</v>
      </c>
      <c r="C412" s="125" t="s">
        <v>216</v>
      </c>
      <c r="D412" s="126" t="s">
        <v>440</v>
      </c>
      <c r="E412" s="125">
        <v>119</v>
      </c>
      <c r="F412" s="127">
        <v>42</v>
      </c>
      <c r="G412" s="125" t="s">
        <v>24</v>
      </c>
      <c r="H412" s="128"/>
      <c r="I412" s="125"/>
      <c r="J412" s="125">
        <v>2500</v>
      </c>
      <c r="K412" s="130">
        <v>24</v>
      </c>
      <c r="L412" s="125" t="s">
        <v>21</v>
      </c>
      <c r="M412" s="148">
        <v>12</v>
      </c>
    </row>
    <row r="413" spans="1:13">
      <c r="A413" s="117">
        <v>408</v>
      </c>
      <c r="B413" s="125" t="s">
        <v>15</v>
      </c>
      <c r="C413" s="125" t="s">
        <v>216</v>
      </c>
      <c r="D413" s="126" t="s">
        <v>441</v>
      </c>
      <c r="E413" s="125">
        <v>119</v>
      </c>
      <c r="F413" s="127">
        <v>43</v>
      </c>
      <c r="G413" s="125" t="s">
        <v>24</v>
      </c>
      <c r="H413" s="128"/>
      <c r="I413" s="125"/>
      <c r="J413" s="125">
        <v>3900</v>
      </c>
      <c r="K413" s="130">
        <v>2</v>
      </c>
      <c r="L413" s="125" t="s">
        <v>21</v>
      </c>
      <c r="M413" s="148">
        <v>1</v>
      </c>
    </row>
    <row r="414" spans="1:13">
      <c r="A414" s="117">
        <v>409</v>
      </c>
      <c r="B414" s="125" t="s">
        <v>15</v>
      </c>
      <c r="C414" s="125" t="s">
        <v>216</v>
      </c>
      <c r="D414" s="126" t="s">
        <v>442</v>
      </c>
      <c r="E414" s="125">
        <v>133</v>
      </c>
      <c r="F414" s="127">
        <v>27</v>
      </c>
      <c r="G414" s="125" t="s">
        <v>24</v>
      </c>
      <c r="H414" s="128"/>
      <c r="I414" s="125"/>
      <c r="J414" s="125">
        <v>5000</v>
      </c>
      <c r="K414" s="130">
        <v>59</v>
      </c>
      <c r="L414" s="125" t="s">
        <v>21</v>
      </c>
      <c r="M414" s="148">
        <v>29.5</v>
      </c>
    </row>
    <row r="415" spans="1:13">
      <c r="A415" s="117">
        <v>410</v>
      </c>
      <c r="B415" s="125" t="s">
        <v>15</v>
      </c>
      <c r="C415" s="125" t="s">
        <v>216</v>
      </c>
      <c r="D415" s="126" t="s">
        <v>443</v>
      </c>
      <c r="E415" s="125">
        <v>133</v>
      </c>
      <c r="F415" s="127">
        <v>28</v>
      </c>
      <c r="G415" s="125" t="s">
        <v>24</v>
      </c>
      <c r="H415" s="128"/>
      <c r="I415" s="125"/>
      <c r="J415" s="125">
        <v>8900</v>
      </c>
      <c r="K415" s="130">
        <v>463</v>
      </c>
      <c r="L415" s="125" t="s">
        <v>21</v>
      </c>
      <c r="M415" s="148">
        <v>231.5</v>
      </c>
    </row>
    <row r="416" spans="1:13">
      <c r="A416" s="117">
        <v>411</v>
      </c>
      <c r="B416" s="125" t="s">
        <v>15</v>
      </c>
      <c r="C416" s="125" t="s">
        <v>216</v>
      </c>
      <c r="D416" s="126" t="s">
        <v>444</v>
      </c>
      <c r="E416" s="125">
        <v>133</v>
      </c>
      <c r="F416" s="127">
        <v>29</v>
      </c>
      <c r="G416" s="125" t="s">
        <v>24</v>
      </c>
      <c r="H416" s="128"/>
      <c r="I416" s="125"/>
      <c r="J416" s="125">
        <v>5000</v>
      </c>
      <c r="K416" s="130">
        <v>690</v>
      </c>
      <c r="L416" s="125" t="s">
        <v>21</v>
      </c>
      <c r="M416" s="148">
        <v>345</v>
      </c>
    </row>
    <row r="417" spans="1:13">
      <c r="A417" s="117">
        <v>412</v>
      </c>
      <c r="B417" s="125" t="s">
        <v>15</v>
      </c>
      <c r="C417" s="125" t="s">
        <v>216</v>
      </c>
      <c r="D417" s="126" t="s">
        <v>445</v>
      </c>
      <c r="E417" s="125">
        <v>133</v>
      </c>
      <c r="F417" s="127">
        <v>30</v>
      </c>
      <c r="G417" s="125" t="s">
        <v>24</v>
      </c>
      <c r="H417" s="128"/>
      <c r="I417" s="125"/>
      <c r="J417" s="125">
        <v>2500</v>
      </c>
      <c r="K417" s="130">
        <v>449</v>
      </c>
      <c r="L417" s="125" t="s">
        <v>21</v>
      </c>
      <c r="M417" s="148">
        <v>224.5</v>
      </c>
    </row>
    <row r="418" spans="1:13">
      <c r="A418" s="117">
        <v>413</v>
      </c>
      <c r="B418" s="125" t="s">
        <v>15</v>
      </c>
      <c r="C418" s="125" t="s">
        <v>216</v>
      </c>
      <c r="D418" s="126" t="s">
        <v>446</v>
      </c>
      <c r="E418" s="125">
        <v>133</v>
      </c>
      <c r="F418" s="127">
        <v>31</v>
      </c>
      <c r="G418" s="125" t="s">
        <v>24</v>
      </c>
      <c r="H418" s="128"/>
      <c r="I418" s="125"/>
      <c r="J418" s="125">
        <v>10000</v>
      </c>
      <c r="K418" s="130">
        <v>3028</v>
      </c>
      <c r="L418" s="125" t="s">
        <v>21</v>
      </c>
      <c r="M418" s="147">
        <v>3936.4</v>
      </c>
    </row>
    <row r="419" spans="1:13">
      <c r="A419" s="117">
        <v>414</v>
      </c>
      <c r="B419" s="125" t="s">
        <v>15</v>
      </c>
      <c r="C419" s="125" t="s">
        <v>216</v>
      </c>
      <c r="D419" s="126" t="s">
        <v>447</v>
      </c>
      <c r="E419" s="125">
        <v>133</v>
      </c>
      <c r="F419" s="127">
        <v>32</v>
      </c>
      <c r="G419" s="125" t="s">
        <v>24</v>
      </c>
      <c r="H419" s="128"/>
      <c r="I419" s="125"/>
      <c r="J419" s="125">
        <v>4300</v>
      </c>
      <c r="K419" s="130">
        <v>938</v>
      </c>
      <c r="L419" s="125" t="s">
        <v>21</v>
      </c>
      <c r="M419" s="148">
        <v>469</v>
      </c>
    </row>
    <row r="420" spans="1:13">
      <c r="A420" s="117">
        <v>415</v>
      </c>
      <c r="B420" s="125" t="s">
        <v>15</v>
      </c>
      <c r="C420" s="125" t="s">
        <v>216</v>
      </c>
      <c r="D420" s="126" t="s">
        <v>448</v>
      </c>
      <c r="E420" s="125">
        <v>133</v>
      </c>
      <c r="F420" s="127">
        <v>33</v>
      </c>
      <c r="G420" s="125" t="s">
        <v>24</v>
      </c>
      <c r="H420" s="128"/>
      <c r="I420" s="125"/>
      <c r="J420" s="125">
        <v>15000</v>
      </c>
      <c r="K420" s="130">
        <v>2984</v>
      </c>
      <c r="L420" s="125" t="s">
        <v>21</v>
      </c>
      <c r="M420" s="147">
        <v>3879.2</v>
      </c>
    </row>
    <row r="421" spans="1:13">
      <c r="A421" s="117">
        <v>416</v>
      </c>
      <c r="B421" s="125" t="s">
        <v>15</v>
      </c>
      <c r="C421" s="125" t="s">
        <v>216</v>
      </c>
      <c r="D421" s="126" t="s">
        <v>449</v>
      </c>
      <c r="E421" s="125">
        <v>133</v>
      </c>
      <c r="F421" s="127">
        <v>34</v>
      </c>
      <c r="G421" s="125" t="s">
        <v>24</v>
      </c>
      <c r="H421" s="128"/>
      <c r="I421" s="125"/>
      <c r="J421" s="125">
        <v>8500</v>
      </c>
      <c r="K421" s="130">
        <v>1571</v>
      </c>
      <c r="L421" s="125" t="s">
        <v>21</v>
      </c>
      <c r="M421" s="147">
        <v>2042.3</v>
      </c>
    </row>
    <row r="422" spans="1:13" ht="30">
      <c r="A422" s="117">
        <v>417</v>
      </c>
      <c r="B422" s="125" t="s">
        <v>15</v>
      </c>
      <c r="C422" s="125" t="s">
        <v>216</v>
      </c>
      <c r="D422" s="143" t="s">
        <v>723</v>
      </c>
      <c r="E422" s="125">
        <v>133</v>
      </c>
      <c r="F422" s="127">
        <v>35</v>
      </c>
      <c r="G422" s="125" t="s">
        <v>24</v>
      </c>
      <c r="H422" s="128" t="s">
        <v>520</v>
      </c>
      <c r="I422" s="125">
        <v>35903</v>
      </c>
      <c r="J422" s="125">
        <v>7500</v>
      </c>
      <c r="K422" s="130">
        <v>1332</v>
      </c>
      <c r="L422" s="125" t="s">
        <v>21</v>
      </c>
      <c r="M422" s="147">
        <v>1731.6</v>
      </c>
    </row>
    <row r="423" spans="1:13">
      <c r="A423" s="117">
        <v>418</v>
      </c>
      <c r="B423" s="125" t="s">
        <v>15</v>
      </c>
      <c r="C423" s="125" t="s">
        <v>216</v>
      </c>
      <c r="D423" s="126" t="s">
        <v>451</v>
      </c>
      <c r="E423" s="125">
        <v>133</v>
      </c>
      <c r="F423" s="127">
        <v>36</v>
      </c>
      <c r="G423" s="125" t="s">
        <v>24</v>
      </c>
      <c r="H423" s="125">
        <v>35909</v>
      </c>
      <c r="I423" s="125">
        <v>35909</v>
      </c>
      <c r="J423" s="125">
        <v>11700</v>
      </c>
      <c r="K423" s="130">
        <v>2018</v>
      </c>
      <c r="L423" s="125" t="s">
        <v>21</v>
      </c>
      <c r="M423" s="147">
        <v>2623.4</v>
      </c>
    </row>
    <row r="424" spans="1:13">
      <c r="A424" s="117">
        <v>419</v>
      </c>
      <c r="B424" s="125" t="s">
        <v>15</v>
      </c>
      <c r="C424" s="125" t="s">
        <v>216</v>
      </c>
      <c r="D424" s="126" t="s">
        <v>452</v>
      </c>
      <c r="E424" s="125">
        <v>133</v>
      </c>
      <c r="F424" s="127">
        <v>37</v>
      </c>
      <c r="G424" s="125" t="s">
        <v>24</v>
      </c>
      <c r="H424" s="125">
        <v>35901</v>
      </c>
      <c r="I424" s="125">
        <v>35901</v>
      </c>
      <c r="J424" s="125">
        <v>7500</v>
      </c>
      <c r="K424" s="130">
        <v>1245</v>
      </c>
      <c r="L424" s="125" t="s">
        <v>21</v>
      </c>
      <c r="M424" s="147">
        <v>1618.5</v>
      </c>
    </row>
    <row r="425" spans="1:13">
      <c r="A425" s="117">
        <v>420</v>
      </c>
      <c r="B425" s="125" t="s">
        <v>15</v>
      </c>
      <c r="C425" s="125" t="s">
        <v>216</v>
      </c>
      <c r="D425" s="126" t="s">
        <v>452</v>
      </c>
      <c r="E425" s="125">
        <v>133</v>
      </c>
      <c r="F425" s="127">
        <v>37</v>
      </c>
      <c r="G425" s="125" t="s">
        <v>24</v>
      </c>
      <c r="H425" s="125">
        <v>35908</v>
      </c>
      <c r="I425" s="125">
        <v>35908</v>
      </c>
      <c r="J425" s="125">
        <v>8100</v>
      </c>
      <c r="K425" s="130">
        <v>1297</v>
      </c>
      <c r="L425" s="125" t="s">
        <v>21</v>
      </c>
      <c r="M425" s="147">
        <v>1686.1</v>
      </c>
    </row>
    <row r="426" spans="1:13">
      <c r="A426" s="117">
        <v>421</v>
      </c>
      <c r="B426" s="125" t="s">
        <v>15</v>
      </c>
      <c r="C426" s="125" t="s">
        <v>216</v>
      </c>
      <c r="D426" s="126" t="s">
        <v>453</v>
      </c>
      <c r="E426" s="125">
        <v>133</v>
      </c>
      <c r="F426" s="127">
        <v>38</v>
      </c>
      <c r="G426" s="125" t="s">
        <v>24</v>
      </c>
      <c r="H426" s="128"/>
      <c r="I426" s="125"/>
      <c r="J426" s="125">
        <v>10000</v>
      </c>
      <c r="K426" s="130">
        <v>1588</v>
      </c>
      <c r="L426" s="125" t="s">
        <v>21</v>
      </c>
      <c r="M426" s="147">
        <v>2064.4</v>
      </c>
    </row>
    <row r="427" spans="1:13">
      <c r="A427" s="117">
        <v>422</v>
      </c>
      <c r="B427" s="125" t="s">
        <v>15</v>
      </c>
      <c r="C427" s="125" t="s">
        <v>216</v>
      </c>
      <c r="D427" s="126" t="s">
        <v>454</v>
      </c>
      <c r="E427" s="125">
        <v>133</v>
      </c>
      <c r="F427" s="127">
        <v>39</v>
      </c>
      <c r="G427" s="125" t="s">
        <v>24</v>
      </c>
      <c r="H427" s="128"/>
      <c r="I427" s="125"/>
      <c r="J427" s="125">
        <v>5000</v>
      </c>
      <c r="K427" s="130">
        <v>764</v>
      </c>
      <c r="L427" s="125" t="s">
        <v>21</v>
      </c>
      <c r="M427" s="148">
        <v>382</v>
      </c>
    </row>
    <row r="428" spans="1:13">
      <c r="A428" s="117">
        <v>423</v>
      </c>
      <c r="B428" s="125" t="s">
        <v>15</v>
      </c>
      <c r="C428" s="125" t="s">
        <v>216</v>
      </c>
      <c r="D428" s="126" t="s">
        <v>455</v>
      </c>
      <c r="E428" s="125">
        <v>133</v>
      </c>
      <c r="F428" s="127">
        <v>40</v>
      </c>
      <c r="G428" s="125" t="s">
        <v>24</v>
      </c>
      <c r="H428" s="128"/>
      <c r="I428" s="125"/>
      <c r="J428" s="125">
        <v>7500</v>
      </c>
      <c r="K428" s="130">
        <v>1166</v>
      </c>
      <c r="L428" s="125" t="s">
        <v>21</v>
      </c>
      <c r="M428" s="147">
        <v>1515.8</v>
      </c>
    </row>
    <row r="429" spans="1:13">
      <c r="A429" s="117">
        <v>424</v>
      </c>
      <c r="B429" s="125" t="s">
        <v>15</v>
      </c>
      <c r="C429" s="125" t="s">
        <v>216</v>
      </c>
      <c r="D429" s="126" t="s">
        <v>456</v>
      </c>
      <c r="E429" s="125">
        <v>133</v>
      </c>
      <c r="F429" s="127">
        <v>41</v>
      </c>
      <c r="G429" s="125" t="s">
        <v>24</v>
      </c>
      <c r="H429" s="128"/>
      <c r="I429" s="125"/>
      <c r="J429" s="125">
        <v>13800</v>
      </c>
      <c r="K429" s="130">
        <v>1542</v>
      </c>
      <c r="L429" s="125" t="s">
        <v>21</v>
      </c>
      <c r="M429" s="147">
        <v>2004.6</v>
      </c>
    </row>
    <row r="430" spans="1:13">
      <c r="A430" s="117">
        <v>425</v>
      </c>
      <c r="B430" s="125" t="s">
        <v>15</v>
      </c>
      <c r="C430" s="125" t="s">
        <v>216</v>
      </c>
      <c r="D430" s="126" t="s">
        <v>457</v>
      </c>
      <c r="E430" s="125">
        <v>133</v>
      </c>
      <c r="F430" s="127">
        <v>42</v>
      </c>
      <c r="G430" s="125" t="s">
        <v>24</v>
      </c>
      <c r="H430" s="128"/>
      <c r="I430" s="125"/>
      <c r="J430" s="125">
        <v>13900</v>
      </c>
      <c r="K430" s="130">
        <v>207</v>
      </c>
      <c r="L430" s="125" t="s">
        <v>21</v>
      </c>
      <c r="M430" s="148">
        <v>103.5</v>
      </c>
    </row>
    <row r="431" spans="1:13">
      <c r="A431" s="117">
        <v>426</v>
      </c>
      <c r="B431" s="125" t="s">
        <v>15</v>
      </c>
      <c r="C431" s="125" t="s">
        <v>216</v>
      </c>
      <c r="D431" s="126" t="s">
        <v>458</v>
      </c>
      <c r="E431" s="125">
        <v>133</v>
      </c>
      <c r="F431" s="127">
        <v>42</v>
      </c>
      <c r="G431" s="125" t="s">
        <v>24</v>
      </c>
      <c r="H431" s="128" t="s">
        <v>519</v>
      </c>
      <c r="I431" s="125">
        <v>35274</v>
      </c>
      <c r="J431" s="125">
        <v>5000</v>
      </c>
      <c r="K431" s="130">
        <v>10</v>
      </c>
      <c r="L431" s="125" t="s">
        <v>21</v>
      </c>
      <c r="M431" s="148">
        <v>5</v>
      </c>
    </row>
    <row r="432" spans="1:13">
      <c r="A432" s="117">
        <v>427</v>
      </c>
      <c r="B432" s="125" t="s">
        <v>15</v>
      </c>
      <c r="C432" s="125" t="s">
        <v>216</v>
      </c>
      <c r="D432" s="126" t="s">
        <v>459</v>
      </c>
      <c r="E432" s="125">
        <v>36</v>
      </c>
      <c r="F432" s="127">
        <v>15</v>
      </c>
      <c r="G432" s="125" t="s">
        <v>24</v>
      </c>
      <c r="H432" s="128"/>
      <c r="I432" s="125"/>
      <c r="J432" s="125">
        <v>15000</v>
      </c>
      <c r="K432" s="130">
        <v>5</v>
      </c>
      <c r="L432" s="125" t="s">
        <v>21</v>
      </c>
      <c r="M432" s="148">
        <v>2.5</v>
      </c>
    </row>
    <row r="433" spans="1:13">
      <c r="A433" s="117">
        <v>428</v>
      </c>
      <c r="B433" s="125" t="s">
        <v>15</v>
      </c>
      <c r="C433" s="125" t="s">
        <v>216</v>
      </c>
      <c r="D433" s="126" t="s">
        <v>460</v>
      </c>
      <c r="E433" s="125">
        <v>36</v>
      </c>
      <c r="F433" s="127">
        <v>16</v>
      </c>
      <c r="G433" s="125" t="s">
        <v>24</v>
      </c>
      <c r="H433" s="128" t="s">
        <v>518</v>
      </c>
      <c r="I433" s="125">
        <v>30023</v>
      </c>
      <c r="J433" s="125">
        <v>5000</v>
      </c>
      <c r="K433" s="130">
        <v>124</v>
      </c>
      <c r="L433" s="125" t="s">
        <v>21</v>
      </c>
      <c r="M433" s="148">
        <v>62</v>
      </c>
    </row>
    <row r="434" spans="1:13">
      <c r="A434" s="117">
        <v>429</v>
      </c>
      <c r="B434" s="125" t="s">
        <v>15</v>
      </c>
      <c r="C434" s="125" t="s">
        <v>216</v>
      </c>
      <c r="D434" s="126" t="s">
        <v>461</v>
      </c>
      <c r="E434" s="125">
        <v>36</v>
      </c>
      <c r="F434" s="127">
        <v>17</v>
      </c>
      <c r="G434" s="125" t="s">
        <v>24</v>
      </c>
      <c r="H434" s="128"/>
      <c r="I434" s="125"/>
      <c r="J434" s="125">
        <v>14800</v>
      </c>
      <c r="K434" s="130">
        <v>2471</v>
      </c>
      <c r="L434" s="125" t="s">
        <v>21</v>
      </c>
      <c r="M434" s="147">
        <v>3212.3</v>
      </c>
    </row>
    <row r="435" spans="1:13">
      <c r="A435" s="117">
        <v>430</v>
      </c>
      <c r="B435" s="125" t="s">
        <v>15</v>
      </c>
      <c r="C435" s="125" t="s">
        <v>216</v>
      </c>
      <c r="D435" s="126" t="s">
        <v>462</v>
      </c>
      <c r="E435" s="125">
        <v>36</v>
      </c>
      <c r="F435" s="127">
        <v>18</v>
      </c>
      <c r="G435" s="125" t="s">
        <v>24</v>
      </c>
      <c r="H435" s="128"/>
      <c r="I435" s="125"/>
      <c r="J435" s="125">
        <v>10000</v>
      </c>
      <c r="K435" s="130">
        <v>2342</v>
      </c>
      <c r="L435" s="125" t="s">
        <v>21</v>
      </c>
      <c r="M435" s="147">
        <v>3044.6</v>
      </c>
    </row>
    <row r="436" spans="1:13">
      <c r="A436" s="117">
        <v>431</v>
      </c>
      <c r="B436" s="125" t="s">
        <v>15</v>
      </c>
      <c r="C436" s="125" t="s">
        <v>216</v>
      </c>
      <c r="D436" s="126" t="s">
        <v>463</v>
      </c>
      <c r="E436" s="125">
        <v>36</v>
      </c>
      <c r="F436" s="127">
        <v>19</v>
      </c>
      <c r="G436" s="125" t="s">
        <v>24</v>
      </c>
      <c r="H436" s="128"/>
      <c r="I436" s="125"/>
      <c r="J436" s="125">
        <v>10000</v>
      </c>
      <c r="K436" s="130">
        <v>2409</v>
      </c>
      <c r="L436" s="125" t="s">
        <v>21</v>
      </c>
      <c r="M436" s="147">
        <v>3131.7</v>
      </c>
    </row>
    <row r="437" spans="1:13">
      <c r="A437" s="117">
        <v>432</v>
      </c>
      <c r="B437" s="125" t="s">
        <v>15</v>
      </c>
      <c r="C437" s="125" t="s">
        <v>216</v>
      </c>
      <c r="D437" s="126" t="s">
        <v>464</v>
      </c>
      <c r="E437" s="125">
        <v>36</v>
      </c>
      <c r="F437" s="127">
        <v>20</v>
      </c>
      <c r="G437" s="125" t="s">
        <v>24</v>
      </c>
      <c r="H437" s="128"/>
      <c r="I437" s="125"/>
      <c r="J437" s="125">
        <v>10000</v>
      </c>
      <c r="K437" s="130">
        <v>2301</v>
      </c>
      <c r="L437" s="125" t="s">
        <v>21</v>
      </c>
      <c r="M437" s="147">
        <v>2991.3</v>
      </c>
    </row>
    <row r="438" spans="1:13">
      <c r="A438" s="117">
        <v>433</v>
      </c>
      <c r="B438" s="125" t="s">
        <v>15</v>
      </c>
      <c r="C438" s="125" t="s">
        <v>216</v>
      </c>
      <c r="D438" s="126" t="s">
        <v>465</v>
      </c>
      <c r="E438" s="125">
        <v>36</v>
      </c>
      <c r="F438" s="127">
        <v>21</v>
      </c>
      <c r="G438" s="125" t="s">
        <v>24</v>
      </c>
      <c r="H438" s="128"/>
      <c r="I438" s="125"/>
      <c r="J438" s="125">
        <v>5000</v>
      </c>
      <c r="K438" s="130">
        <v>612</v>
      </c>
      <c r="L438" s="125" t="s">
        <v>21</v>
      </c>
      <c r="M438" s="148">
        <v>306</v>
      </c>
    </row>
    <row r="439" spans="1:13">
      <c r="A439" s="117">
        <v>434</v>
      </c>
      <c r="B439" s="125" t="s">
        <v>15</v>
      </c>
      <c r="C439" s="125" t="s">
        <v>216</v>
      </c>
      <c r="D439" s="126" t="s">
        <v>466</v>
      </c>
      <c r="E439" s="125">
        <v>36</v>
      </c>
      <c r="F439" s="127">
        <v>22</v>
      </c>
      <c r="G439" s="125" t="s">
        <v>24</v>
      </c>
      <c r="H439" s="129">
        <v>35902</v>
      </c>
      <c r="I439" s="129">
        <v>35902</v>
      </c>
      <c r="J439" s="125">
        <v>6274</v>
      </c>
      <c r="K439" s="130">
        <v>263</v>
      </c>
      <c r="L439" s="125" t="s">
        <v>21</v>
      </c>
      <c r="M439" s="148">
        <v>131.5</v>
      </c>
    </row>
    <row r="440" spans="1:13">
      <c r="A440" s="117">
        <v>435</v>
      </c>
      <c r="B440" s="125" t="s">
        <v>15</v>
      </c>
      <c r="C440" s="125" t="s">
        <v>216</v>
      </c>
      <c r="D440" s="126" t="s">
        <v>467</v>
      </c>
      <c r="E440" s="125">
        <v>135</v>
      </c>
      <c r="F440" s="127">
        <v>33</v>
      </c>
      <c r="G440" s="125" t="s">
        <v>24</v>
      </c>
      <c r="H440" s="128"/>
      <c r="I440" s="125"/>
      <c r="J440" s="125">
        <v>7500</v>
      </c>
      <c r="K440" s="130">
        <v>72</v>
      </c>
      <c r="L440" s="125" t="s">
        <v>21</v>
      </c>
      <c r="M440" s="148">
        <v>36</v>
      </c>
    </row>
    <row r="441" spans="1:13">
      <c r="A441" s="117">
        <v>436</v>
      </c>
      <c r="B441" s="125" t="s">
        <v>15</v>
      </c>
      <c r="C441" s="125" t="s">
        <v>216</v>
      </c>
      <c r="D441" s="126" t="s">
        <v>468</v>
      </c>
      <c r="E441" s="125">
        <v>135</v>
      </c>
      <c r="F441" s="127">
        <v>33</v>
      </c>
      <c r="G441" s="125" t="s">
        <v>24</v>
      </c>
      <c r="H441" s="128"/>
      <c r="I441" s="125"/>
      <c r="J441" s="125">
        <v>1300</v>
      </c>
      <c r="K441" s="130">
        <v>34</v>
      </c>
      <c r="L441" s="125" t="s">
        <v>21</v>
      </c>
      <c r="M441" s="148">
        <v>17</v>
      </c>
    </row>
    <row r="442" spans="1:13">
      <c r="A442" s="117">
        <v>437</v>
      </c>
      <c r="B442" s="125" t="s">
        <v>15</v>
      </c>
      <c r="C442" s="125" t="s">
        <v>216</v>
      </c>
      <c r="D442" s="126" t="s">
        <v>469</v>
      </c>
      <c r="E442" s="125">
        <v>135</v>
      </c>
      <c r="F442" s="127">
        <v>33</v>
      </c>
      <c r="G442" s="125" t="s">
        <v>24</v>
      </c>
      <c r="H442" s="128"/>
      <c r="I442" s="125"/>
      <c r="J442" s="125">
        <v>5000</v>
      </c>
      <c r="K442" s="130">
        <v>201</v>
      </c>
      <c r="L442" s="125" t="s">
        <v>21</v>
      </c>
      <c r="M442" s="148">
        <v>100.5</v>
      </c>
    </row>
    <row r="443" spans="1:13">
      <c r="A443" s="117">
        <v>438</v>
      </c>
      <c r="B443" s="125" t="s">
        <v>15</v>
      </c>
      <c r="C443" s="125" t="s">
        <v>216</v>
      </c>
      <c r="D443" s="126" t="s">
        <v>470</v>
      </c>
      <c r="E443" s="125">
        <v>135</v>
      </c>
      <c r="F443" s="127">
        <v>34</v>
      </c>
      <c r="G443" s="125" t="s">
        <v>24</v>
      </c>
      <c r="H443" s="128"/>
      <c r="I443" s="125"/>
      <c r="J443" s="125">
        <v>5000</v>
      </c>
      <c r="K443" s="130">
        <v>304</v>
      </c>
      <c r="L443" s="125" t="s">
        <v>21</v>
      </c>
      <c r="M443" s="148">
        <v>152</v>
      </c>
    </row>
    <row r="444" spans="1:13">
      <c r="A444" s="117">
        <v>439</v>
      </c>
      <c r="B444" s="125" t="s">
        <v>15</v>
      </c>
      <c r="C444" s="125" t="s">
        <v>216</v>
      </c>
      <c r="D444" s="126" t="s">
        <v>471</v>
      </c>
      <c r="E444" s="125">
        <v>135</v>
      </c>
      <c r="F444" s="127">
        <v>35</v>
      </c>
      <c r="G444" s="125" t="s">
        <v>24</v>
      </c>
      <c r="H444" s="128"/>
      <c r="I444" s="125"/>
      <c r="J444" s="125">
        <v>10000</v>
      </c>
      <c r="K444" s="130">
        <v>866</v>
      </c>
      <c r="L444" s="125" t="s">
        <v>21</v>
      </c>
      <c r="M444" s="148">
        <v>433</v>
      </c>
    </row>
    <row r="445" spans="1:13">
      <c r="A445" s="117">
        <v>440</v>
      </c>
      <c r="B445" s="125" t="s">
        <v>15</v>
      </c>
      <c r="C445" s="125" t="s">
        <v>216</v>
      </c>
      <c r="D445" s="126" t="s">
        <v>469</v>
      </c>
      <c r="E445" s="125">
        <v>135</v>
      </c>
      <c r="F445" s="127">
        <v>36</v>
      </c>
      <c r="G445" s="125" t="s">
        <v>24</v>
      </c>
      <c r="H445" s="128"/>
      <c r="I445" s="125"/>
      <c r="J445" s="125">
        <v>4800</v>
      </c>
      <c r="K445" s="130">
        <v>544</v>
      </c>
      <c r="L445" s="125" t="s">
        <v>21</v>
      </c>
      <c r="M445" s="148">
        <v>272</v>
      </c>
    </row>
    <row r="446" spans="1:13">
      <c r="A446" s="117">
        <v>441</v>
      </c>
      <c r="B446" s="125" t="s">
        <v>15</v>
      </c>
      <c r="C446" s="125" t="s">
        <v>216</v>
      </c>
      <c r="D446" s="126" t="s">
        <v>472</v>
      </c>
      <c r="E446" s="125">
        <v>135</v>
      </c>
      <c r="F446" s="127">
        <v>37</v>
      </c>
      <c r="G446" s="125" t="s">
        <v>24</v>
      </c>
      <c r="H446" s="128"/>
      <c r="I446" s="125"/>
      <c r="J446" s="125">
        <v>2500</v>
      </c>
      <c r="K446" s="130">
        <v>319</v>
      </c>
      <c r="L446" s="125" t="s">
        <v>21</v>
      </c>
      <c r="M446" s="148">
        <v>159.5</v>
      </c>
    </row>
    <row r="447" spans="1:13" ht="30">
      <c r="A447" s="117">
        <v>442</v>
      </c>
      <c r="B447" s="125" t="s">
        <v>15</v>
      </c>
      <c r="C447" s="125" t="s">
        <v>216</v>
      </c>
      <c r="D447" s="143" t="s">
        <v>724</v>
      </c>
      <c r="E447" s="125">
        <v>135</v>
      </c>
      <c r="F447" s="127">
        <v>38</v>
      </c>
      <c r="G447" s="125" t="s">
        <v>24</v>
      </c>
      <c r="H447" s="128"/>
      <c r="I447" s="125"/>
      <c r="J447" s="125">
        <v>8000</v>
      </c>
      <c r="K447" s="130">
        <v>952</v>
      </c>
      <c r="L447" s="125" t="s">
        <v>21</v>
      </c>
      <c r="M447" s="148">
        <v>476</v>
      </c>
    </row>
    <row r="448" spans="1:13">
      <c r="A448" s="117">
        <v>443</v>
      </c>
      <c r="B448" s="125" t="s">
        <v>15</v>
      </c>
      <c r="C448" s="125" t="s">
        <v>216</v>
      </c>
      <c r="D448" s="126" t="s">
        <v>474</v>
      </c>
      <c r="E448" s="125">
        <v>135</v>
      </c>
      <c r="F448" s="127">
        <v>39</v>
      </c>
      <c r="G448" s="125" t="s">
        <v>24</v>
      </c>
      <c r="H448" s="128"/>
      <c r="I448" s="125"/>
      <c r="J448" s="125">
        <v>2500</v>
      </c>
      <c r="K448" s="130">
        <v>282</v>
      </c>
      <c r="L448" s="125" t="s">
        <v>21</v>
      </c>
      <c r="M448" s="148">
        <v>141</v>
      </c>
    </row>
    <row r="449" spans="1:13" ht="54" customHeight="1">
      <c r="A449" s="117">
        <v>444</v>
      </c>
      <c r="B449" s="125" t="s">
        <v>15</v>
      </c>
      <c r="C449" s="125" t="s">
        <v>216</v>
      </c>
      <c r="D449" s="143" t="s">
        <v>725</v>
      </c>
      <c r="E449" s="125">
        <v>135</v>
      </c>
      <c r="F449" s="127">
        <v>40</v>
      </c>
      <c r="G449" s="125" t="s">
        <v>24</v>
      </c>
      <c r="H449" s="128"/>
      <c r="I449" s="125"/>
      <c r="J449" s="125">
        <v>5000</v>
      </c>
      <c r="K449" s="130">
        <v>564</v>
      </c>
      <c r="L449" s="125" t="s">
        <v>21</v>
      </c>
      <c r="M449" s="148">
        <v>282</v>
      </c>
    </row>
    <row r="450" spans="1:13">
      <c r="A450" s="117">
        <v>445</v>
      </c>
      <c r="B450" s="125" t="s">
        <v>15</v>
      </c>
      <c r="C450" s="125" t="s">
        <v>216</v>
      </c>
      <c r="D450" s="126" t="s">
        <v>476</v>
      </c>
      <c r="E450" s="125">
        <v>135</v>
      </c>
      <c r="F450" s="127">
        <v>41</v>
      </c>
      <c r="G450" s="125" t="s">
        <v>24</v>
      </c>
      <c r="H450" s="128"/>
      <c r="I450" s="125"/>
      <c r="J450" s="125">
        <v>10000</v>
      </c>
      <c r="K450" s="130">
        <v>1103</v>
      </c>
      <c r="L450" s="125" t="s">
        <v>21</v>
      </c>
      <c r="M450" s="147">
        <v>1433.9</v>
      </c>
    </row>
    <row r="451" spans="1:13">
      <c r="A451" s="117">
        <v>446</v>
      </c>
      <c r="B451" s="125" t="s">
        <v>15</v>
      </c>
      <c r="C451" s="125" t="s">
        <v>216</v>
      </c>
      <c r="D451" s="126" t="s">
        <v>477</v>
      </c>
      <c r="E451" s="125">
        <v>135</v>
      </c>
      <c r="F451" s="127">
        <v>42</v>
      </c>
      <c r="G451" s="125" t="s">
        <v>24</v>
      </c>
      <c r="H451" s="128"/>
      <c r="I451" s="125"/>
      <c r="J451" s="125">
        <v>6000</v>
      </c>
      <c r="K451" s="130">
        <v>573</v>
      </c>
      <c r="L451" s="125" t="s">
        <v>21</v>
      </c>
      <c r="M451" s="148">
        <v>286.5</v>
      </c>
    </row>
    <row r="452" spans="1:13">
      <c r="A452" s="117">
        <v>447</v>
      </c>
      <c r="B452" s="125" t="s">
        <v>15</v>
      </c>
      <c r="C452" s="125" t="s">
        <v>216</v>
      </c>
      <c r="D452" s="126" t="s">
        <v>478</v>
      </c>
      <c r="E452" s="125">
        <v>135</v>
      </c>
      <c r="F452" s="127">
        <v>43</v>
      </c>
      <c r="G452" s="125" t="s">
        <v>24</v>
      </c>
      <c r="H452" s="128"/>
      <c r="I452" s="125"/>
      <c r="J452" s="125">
        <v>5000</v>
      </c>
      <c r="K452" s="130">
        <v>668</v>
      </c>
      <c r="L452" s="125" t="s">
        <v>21</v>
      </c>
      <c r="M452" s="148">
        <v>334</v>
      </c>
    </row>
    <row r="453" spans="1:13">
      <c r="A453" s="117">
        <v>448</v>
      </c>
      <c r="B453" s="125" t="s">
        <v>15</v>
      </c>
      <c r="C453" s="125" t="s">
        <v>216</v>
      </c>
      <c r="D453" s="126" t="s">
        <v>479</v>
      </c>
      <c r="E453" s="125">
        <v>135</v>
      </c>
      <c r="F453" s="127">
        <v>44</v>
      </c>
      <c r="G453" s="125" t="s">
        <v>24</v>
      </c>
      <c r="H453" s="128"/>
      <c r="I453" s="125"/>
      <c r="J453" s="125">
        <v>4600</v>
      </c>
      <c r="K453" s="130">
        <v>748</v>
      </c>
      <c r="L453" s="125" t="s">
        <v>21</v>
      </c>
      <c r="M453" s="148">
        <v>374</v>
      </c>
    </row>
    <row r="454" spans="1:13">
      <c r="A454" s="117">
        <v>449</v>
      </c>
      <c r="B454" s="125" t="s">
        <v>15</v>
      </c>
      <c r="C454" s="125" t="s">
        <v>216</v>
      </c>
      <c r="D454" s="126" t="s">
        <v>480</v>
      </c>
      <c r="E454" s="125">
        <v>135</v>
      </c>
      <c r="F454" s="127">
        <v>44</v>
      </c>
      <c r="G454" s="125" t="s">
        <v>24</v>
      </c>
      <c r="H454" s="128"/>
      <c r="I454" s="125"/>
      <c r="J454" s="125">
        <v>10451</v>
      </c>
      <c r="K454" s="130">
        <v>1240</v>
      </c>
      <c r="L454" s="125" t="s">
        <v>21</v>
      </c>
      <c r="M454" s="147">
        <v>1612</v>
      </c>
    </row>
    <row r="455" spans="1:13">
      <c r="A455" s="117">
        <v>450</v>
      </c>
      <c r="B455" s="125" t="s">
        <v>15</v>
      </c>
      <c r="C455" s="125" t="s">
        <v>216</v>
      </c>
      <c r="D455" s="126" t="s">
        <v>481</v>
      </c>
      <c r="E455" s="125">
        <v>135</v>
      </c>
      <c r="F455" s="127">
        <v>45</v>
      </c>
      <c r="G455" s="125" t="s">
        <v>24</v>
      </c>
      <c r="H455" s="128"/>
      <c r="I455" s="125"/>
      <c r="J455" s="125">
        <v>8200</v>
      </c>
      <c r="K455" s="130">
        <v>751</v>
      </c>
      <c r="L455" s="125" t="s">
        <v>21</v>
      </c>
      <c r="M455" s="148">
        <v>375.5</v>
      </c>
    </row>
    <row r="456" spans="1:13">
      <c r="A456" s="117">
        <v>451</v>
      </c>
      <c r="B456" s="125" t="s">
        <v>15</v>
      </c>
      <c r="C456" s="125" t="s">
        <v>216</v>
      </c>
      <c r="D456" s="126" t="s">
        <v>482</v>
      </c>
      <c r="E456" s="125">
        <v>135</v>
      </c>
      <c r="F456" s="127">
        <v>45</v>
      </c>
      <c r="G456" s="125" t="s">
        <v>24</v>
      </c>
      <c r="H456" s="128" t="s">
        <v>517</v>
      </c>
      <c r="I456" s="125">
        <v>31896</v>
      </c>
      <c r="J456" s="125">
        <v>5000</v>
      </c>
      <c r="K456" s="130">
        <v>630</v>
      </c>
      <c r="L456" s="125" t="s">
        <v>21</v>
      </c>
      <c r="M456" s="148">
        <v>315</v>
      </c>
    </row>
    <row r="457" spans="1:13">
      <c r="A457" s="117">
        <v>452</v>
      </c>
      <c r="B457" s="125" t="s">
        <v>15</v>
      </c>
      <c r="C457" s="125" t="s">
        <v>216</v>
      </c>
      <c r="D457" s="126" t="s">
        <v>483</v>
      </c>
      <c r="E457" s="125">
        <v>135</v>
      </c>
      <c r="F457" s="127">
        <v>47</v>
      </c>
      <c r="G457" s="125" t="s">
        <v>24</v>
      </c>
      <c r="H457" s="128"/>
      <c r="I457" s="125"/>
      <c r="J457" s="125">
        <v>5800</v>
      </c>
      <c r="K457" s="130">
        <v>934</v>
      </c>
      <c r="L457" s="125" t="s">
        <v>21</v>
      </c>
      <c r="M457" s="148">
        <v>467</v>
      </c>
    </row>
    <row r="458" spans="1:13" ht="30">
      <c r="A458" s="117">
        <v>453</v>
      </c>
      <c r="B458" s="125" t="s">
        <v>15</v>
      </c>
      <c r="C458" s="125" t="s">
        <v>216</v>
      </c>
      <c r="D458" s="143" t="s">
        <v>726</v>
      </c>
      <c r="E458" s="125">
        <v>135</v>
      </c>
      <c r="F458" s="127">
        <v>47</v>
      </c>
      <c r="G458" s="125" t="s">
        <v>24</v>
      </c>
      <c r="H458" s="128" t="s">
        <v>516</v>
      </c>
      <c r="I458" s="125">
        <v>32867</v>
      </c>
      <c r="J458" s="125">
        <v>10200</v>
      </c>
      <c r="K458" s="130">
        <v>971</v>
      </c>
      <c r="L458" s="125" t="s">
        <v>21</v>
      </c>
      <c r="M458" s="148">
        <v>485.5</v>
      </c>
    </row>
    <row r="459" spans="1:13">
      <c r="A459" s="117">
        <v>454</v>
      </c>
      <c r="B459" s="125" t="s">
        <v>15</v>
      </c>
      <c r="C459" s="125" t="s">
        <v>216</v>
      </c>
      <c r="D459" s="126" t="s">
        <v>485</v>
      </c>
      <c r="E459" s="125">
        <v>135</v>
      </c>
      <c r="F459" s="127">
        <v>48</v>
      </c>
      <c r="G459" s="125" t="s">
        <v>24</v>
      </c>
      <c r="H459" s="128" t="s">
        <v>515</v>
      </c>
      <c r="I459" s="125">
        <v>32853</v>
      </c>
      <c r="J459" s="125">
        <v>4200</v>
      </c>
      <c r="K459" s="130">
        <v>609</v>
      </c>
      <c r="L459" s="125" t="s">
        <v>21</v>
      </c>
      <c r="M459" s="148">
        <v>304.5</v>
      </c>
    </row>
    <row r="460" spans="1:13">
      <c r="A460" s="117">
        <v>455</v>
      </c>
      <c r="B460" s="125" t="s">
        <v>15</v>
      </c>
      <c r="C460" s="125" t="s">
        <v>216</v>
      </c>
      <c r="D460" s="126" t="s">
        <v>421</v>
      </c>
      <c r="E460" s="125">
        <v>135</v>
      </c>
      <c r="F460" s="127">
        <v>50</v>
      </c>
      <c r="G460" s="125" t="s">
        <v>24</v>
      </c>
      <c r="H460" s="128"/>
      <c r="I460" s="125"/>
      <c r="J460" s="125">
        <v>5000</v>
      </c>
      <c r="K460" s="130">
        <v>925</v>
      </c>
      <c r="L460" s="125" t="s">
        <v>21</v>
      </c>
      <c r="M460" s="148">
        <v>462.5</v>
      </c>
    </row>
    <row r="461" spans="1:13">
      <c r="A461" s="117">
        <v>456</v>
      </c>
      <c r="B461" s="125" t="s">
        <v>15</v>
      </c>
      <c r="C461" s="125" t="s">
        <v>216</v>
      </c>
      <c r="D461" s="126" t="s">
        <v>486</v>
      </c>
      <c r="E461" s="125">
        <v>135</v>
      </c>
      <c r="F461" s="127">
        <v>51</v>
      </c>
      <c r="G461" s="125" t="s">
        <v>24</v>
      </c>
      <c r="H461" s="128"/>
      <c r="I461" s="125"/>
      <c r="J461" s="125">
        <v>5700</v>
      </c>
      <c r="K461" s="130">
        <v>1413</v>
      </c>
      <c r="L461" s="125" t="s">
        <v>21</v>
      </c>
      <c r="M461" s="147">
        <v>1836.9</v>
      </c>
    </row>
    <row r="462" spans="1:13">
      <c r="A462" s="117">
        <v>457</v>
      </c>
      <c r="B462" s="125" t="s">
        <v>15</v>
      </c>
      <c r="C462" s="125" t="s">
        <v>216</v>
      </c>
      <c r="D462" s="126" t="s">
        <v>487</v>
      </c>
      <c r="E462" s="125">
        <v>135</v>
      </c>
      <c r="F462" s="127">
        <v>51</v>
      </c>
      <c r="G462" s="125" t="s">
        <v>24</v>
      </c>
      <c r="H462" s="128"/>
      <c r="I462" s="125"/>
      <c r="J462" s="125">
        <v>5000</v>
      </c>
      <c r="K462" s="130">
        <v>1489</v>
      </c>
      <c r="L462" s="125" t="s">
        <v>21</v>
      </c>
      <c r="M462" s="147">
        <v>1935.7</v>
      </c>
    </row>
    <row r="463" spans="1:13">
      <c r="A463" s="117">
        <v>458</v>
      </c>
      <c r="B463" s="125" t="s">
        <v>15</v>
      </c>
      <c r="C463" s="125" t="s">
        <v>216</v>
      </c>
      <c r="D463" s="126" t="s">
        <v>488</v>
      </c>
      <c r="E463" s="125">
        <v>135</v>
      </c>
      <c r="F463" s="127">
        <v>52</v>
      </c>
      <c r="G463" s="125" t="s">
        <v>24</v>
      </c>
      <c r="H463" s="128"/>
      <c r="I463" s="125"/>
      <c r="J463" s="125">
        <v>2500</v>
      </c>
      <c r="K463" s="130">
        <v>762</v>
      </c>
      <c r="L463" s="125" t="s">
        <v>21</v>
      </c>
      <c r="M463" s="148">
        <v>381</v>
      </c>
    </row>
    <row r="464" spans="1:13">
      <c r="A464" s="117">
        <v>459</v>
      </c>
      <c r="B464" s="125" t="s">
        <v>15</v>
      </c>
      <c r="C464" s="125" t="s">
        <v>216</v>
      </c>
      <c r="D464" s="126" t="s">
        <v>489</v>
      </c>
      <c r="E464" s="125">
        <v>135</v>
      </c>
      <c r="F464" s="127">
        <v>53</v>
      </c>
      <c r="G464" s="125" t="s">
        <v>24</v>
      </c>
      <c r="H464" s="128"/>
      <c r="I464" s="125"/>
      <c r="J464" s="125">
        <v>5000</v>
      </c>
      <c r="K464" s="130">
        <v>1536</v>
      </c>
      <c r="L464" s="125" t="s">
        <v>21</v>
      </c>
      <c r="M464" s="147">
        <v>1996.8</v>
      </c>
    </row>
    <row r="465" spans="1:13" ht="64.5" customHeight="1">
      <c r="A465" s="117">
        <v>460</v>
      </c>
      <c r="B465" s="125" t="s">
        <v>15</v>
      </c>
      <c r="C465" s="125" t="s">
        <v>216</v>
      </c>
      <c r="D465" s="143" t="s">
        <v>727</v>
      </c>
      <c r="E465" s="125">
        <v>135</v>
      </c>
      <c r="F465" s="127">
        <v>54</v>
      </c>
      <c r="G465" s="125" t="s">
        <v>24</v>
      </c>
      <c r="H465" s="128"/>
      <c r="I465" s="125"/>
      <c r="J465" s="125">
        <v>5000</v>
      </c>
      <c r="K465" s="130">
        <v>1501</v>
      </c>
      <c r="L465" s="125" t="s">
        <v>21</v>
      </c>
      <c r="M465" s="147">
        <v>1951.3</v>
      </c>
    </row>
    <row r="466" spans="1:13" ht="30">
      <c r="A466" s="117">
        <v>461</v>
      </c>
      <c r="B466" s="125" t="s">
        <v>15</v>
      </c>
      <c r="C466" s="125" t="s">
        <v>216</v>
      </c>
      <c r="D466" s="143" t="s">
        <v>728</v>
      </c>
      <c r="E466" s="125">
        <v>135</v>
      </c>
      <c r="F466" s="127">
        <v>55</v>
      </c>
      <c r="G466" s="125" t="s">
        <v>24</v>
      </c>
      <c r="H466" s="128"/>
      <c r="I466" s="125"/>
      <c r="J466" s="125">
        <v>5000</v>
      </c>
      <c r="K466" s="130">
        <v>1554</v>
      </c>
      <c r="L466" s="125" t="s">
        <v>21</v>
      </c>
      <c r="M466" s="147">
        <v>2020.2</v>
      </c>
    </row>
    <row r="467" spans="1:13">
      <c r="A467" s="117">
        <v>462</v>
      </c>
      <c r="B467" s="125" t="s">
        <v>15</v>
      </c>
      <c r="C467" s="125" t="s">
        <v>216</v>
      </c>
      <c r="D467" s="126" t="s">
        <v>492</v>
      </c>
      <c r="E467" s="125">
        <v>135</v>
      </c>
      <c r="F467" s="127" t="s">
        <v>493</v>
      </c>
      <c r="G467" s="125" t="s">
        <v>24</v>
      </c>
      <c r="H467" s="128"/>
      <c r="I467" s="125"/>
      <c r="J467" s="125">
        <v>15000</v>
      </c>
      <c r="K467" s="130">
        <v>4795</v>
      </c>
      <c r="L467" s="125" t="s">
        <v>21</v>
      </c>
      <c r="M467" s="147">
        <v>6233.5</v>
      </c>
    </row>
    <row r="468" spans="1:13" ht="30">
      <c r="A468" s="117">
        <v>463</v>
      </c>
      <c r="B468" s="125" t="s">
        <v>15</v>
      </c>
      <c r="C468" s="125" t="s">
        <v>216</v>
      </c>
      <c r="D468" s="143" t="s">
        <v>729</v>
      </c>
      <c r="E468" s="125">
        <v>135</v>
      </c>
      <c r="F468" s="127">
        <v>55</v>
      </c>
      <c r="G468" s="125" t="s">
        <v>24</v>
      </c>
      <c r="H468" s="128" t="s">
        <v>514</v>
      </c>
      <c r="I468" s="125">
        <v>31338</v>
      </c>
      <c r="J468" s="125">
        <v>5000</v>
      </c>
      <c r="K468" s="130">
        <v>1888</v>
      </c>
      <c r="L468" s="125" t="s">
        <v>21</v>
      </c>
      <c r="M468" s="147">
        <v>2454.4</v>
      </c>
    </row>
    <row r="469" spans="1:13">
      <c r="A469" s="117">
        <v>464</v>
      </c>
      <c r="B469" s="125" t="s">
        <v>15</v>
      </c>
      <c r="C469" s="125" t="s">
        <v>216</v>
      </c>
      <c r="D469" s="126" t="s">
        <v>495</v>
      </c>
      <c r="E469" s="125">
        <v>135</v>
      </c>
      <c r="F469" s="127">
        <v>59</v>
      </c>
      <c r="G469" s="125" t="s">
        <v>24</v>
      </c>
      <c r="H469" s="128"/>
      <c r="I469" s="125"/>
      <c r="J469" s="125">
        <v>5000</v>
      </c>
      <c r="K469" s="130">
        <v>1585</v>
      </c>
      <c r="L469" s="125" t="s">
        <v>21</v>
      </c>
      <c r="M469" s="147">
        <v>2060.5</v>
      </c>
    </row>
    <row r="470" spans="1:13">
      <c r="A470" s="117">
        <v>465</v>
      </c>
      <c r="B470" s="125" t="s">
        <v>15</v>
      </c>
      <c r="C470" s="125" t="s">
        <v>216</v>
      </c>
      <c r="D470" s="126" t="s">
        <v>496</v>
      </c>
      <c r="E470" s="125">
        <v>135</v>
      </c>
      <c r="F470" s="127">
        <v>59</v>
      </c>
      <c r="G470" s="125" t="s">
        <v>24</v>
      </c>
      <c r="H470" s="128"/>
      <c r="I470" s="125"/>
      <c r="J470" s="125">
        <v>13600</v>
      </c>
      <c r="K470" s="130">
        <v>4235</v>
      </c>
      <c r="L470" s="125" t="s">
        <v>21</v>
      </c>
      <c r="M470" s="147">
        <v>5505.5</v>
      </c>
    </row>
    <row r="471" spans="1:13" ht="30">
      <c r="A471" s="117">
        <v>466</v>
      </c>
      <c r="B471" s="125" t="s">
        <v>15</v>
      </c>
      <c r="C471" s="125" t="s">
        <v>216</v>
      </c>
      <c r="D471" s="143" t="s">
        <v>730</v>
      </c>
      <c r="E471" s="125">
        <v>135</v>
      </c>
      <c r="F471" s="127">
        <v>60</v>
      </c>
      <c r="G471" s="125" t="s">
        <v>24</v>
      </c>
      <c r="H471" s="128"/>
      <c r="I471" s="125"/>
      <c r="J471" s="125">
        <v>13200</v>
      </c>
      <c r="K471" s="130">
        <v>4792</v>
      </c>
      <c r="L471" s="125" t="s">
        <v>21</v>
      </c>
      <c r="M471" s="147">
        <v>6229.6</v>
      </c>
    </row>
    <row r="472" spans="1:13" ht="30">
      <c r="A472" s="117">
        <v>467</v>
      </c>
      <c r="B472" s="125" t="s">
        <v>15</v>
      </c>
      <c r="C472" s="125" t="s">
        <v>216</v>
      </c>
      <c r="D472" s="143" t="s">
        <v>731</v>
      </c>
      <c r="E472" s="125">
        <v>135</v>
      </c>
      <c r="F472" s="127">
        <v>61</v>
      </c>
      <c r="G472" s="125" t="s">
        <v>24</v>
      </c>
      <c r="H472" s="128"/>
      <c r="I472" s="125"/>
      <c r="J472" s="125">
        <v>3000</v>
      </c>
      <c r="K472" s="130">
        <v>1180</v>
      </c>
      <c r="L472" s="125" t="s">
        <v>21</v>
      </c>
      <c r="M472" s="147">
        <v>1534</v>
      </c>
    </row>
    <row r="473" spans="1:13">
      <c r="A473" s="117">
        <v>468</v>
      </c>
      <c r="B473" s="125" t="s">
        <v>15</v>
      </c>
      <c r="C473" s="125" t="s">
        <v>216</v>
      </c>
      <c r="D473" s="126" t="s">
        <v>499</v>
      </c>
      <c r="E473" s="125">
        <v>135</v>
      </c>
      <c r="F473" s="127">
        <v>65</v>
      </c>
      <c r="G473" s="125" t="s">
        <v>24</v>
      </c>
      <c r="H473" s="128"/>
      <c r="I473" s="125"/>
      <c r="J473" s="125">
        <v>3436</v>
      </c>
      <c r="K473" s="130">
        <v>1362</v>
      </c>
      <c r="L473" s="125" t="s">
        <v>21</v>
      </c>
      <c r="M473" s="147">
        <v>1770.6</v>
      </c>
    </row>
    <row r="474" spans="1:13">
      <c r="A474" s="117">
        <v>469</v>
      </c>
      <c r="B474" s="125" t="s">
        <v>15</v>
      </c>
      <c r="C474" s="125" t="s">
        <v>216</v>
      </c>
      <c r="D474" s="126" t="s">
        <v>500</v>
      </c>
      <c r="E474" s="125">
        <v>135</v>
      </c>
      <c r="F474" s="127">
        <v>65</v>
      </c>
      <c r="G474" s="125" t="s">
        <v>24</v>
      </c>
      <c r="H474" s="128"/>
      <c r="I474" s="125"/>
      <c r="J474" s="125">
        <v>2000</v>
      </c>
      <c r="K474" s="130">
        <v>785</v>
      </c>
      <c r="L474" s="125" t="s">
        <v>21</v>
      </c>
      <c r="M474" s="148">
        <v>392.5</v>
      </c>
    </row>
    <row r="475" spans="1:13">
      <c r="A475" s="117">
        <v>470</v>
      </c>
      <c r="B475" s="125" t="s">
        <v>15</v>
      </c>
      <c r="C475" s="125" t="s">
        <v>216</v>
      </c>
      <c r="D475" s="126" t="s">
        <v>501</v>
      </c>
      <c r="E475" s="125">
        <v>135</v>
      </c>
      <c r="F475" s="127">
        <v>66</v>
      </c>
      <c r="G475" s="125" t="s">
        <v>24</v>
      </c>
      <c r="H475" s="128" t="s">
        <v>513</v>
      </c>
      <c r="I475" s="125">
        <v>35905</v>
      </c>
      <c r="J475" s="125">
        <v>5000</v>
      </c>
      <c r="K475" s="130">
        <v>2159</v>
      </c>
      <c r="L475" s="125" t="s">
        <v>21</v>
      </c>
      <c r="M475" s="147">
        <v>2806.7</v>
      </c>
    </row>
    <row r="476" spans="1:13">
      <c r="A476" s="117">
        <v>471</v>
      </c>
      <c r="B476" s="125" t="s">
        <v>15</v>
      </c>
      <c r="C476" s="125" t="s">
        <v>216</v>
      </c>
      <c r="D476" s="126" t="s">
        <v>502</v>
      </c>
      <c r="E476" s="125">
        <v>135</v>
      </c>
      <c r="F476" s="127">
        <v>67</v>
      </c>
      <c r="G476" s="125" t="s">
        <v>24</v>
      </c>
      <c r="H476" s="128"/>
      <c r="I476" s="125"/>
      <c r="J476" s="125">
        <v>8100</v>
      </c>
      <c r="K476" s="130">
        <v>3228</v>
      </c>
      <c r="L476" s="125" t="s">
        <v>21</v>
      </c>
      <c r="M476" s="147">
        <v>4196.3999999999996</v>
      </c>
    </row>
    <row r="477" spans="1:13">
      <c r="A477" s="117">
        <v>472</v>
      </c>
      <c r="B477" s="125" t="s">
        <v>15</v>
      </c>
      <c r="C477" s="125" t="s">
        <v>216</v>
      </c>
      <c r="D477" s="126" t="s">
        <v>503</v>
      </c>
      <c r="E477" s="125">
        <v>135</v>
      </c>
      <c r="F477" s="127">
        <v>67</v>
      </c>
      <c r="G477" s="125" t="s">
        <v>24</v>
      </c>
      <c r="H477" s="128"/>
      <c r="I477" s="125"/>
      <c r="J477" s="125">
        <v>5000</v>
      </c>
      <c r="K477" s="130">
        <v>1812</v>
      </c>
      <c r="L477" s="125" t="s">
        <v>21</v>
      </c>
      <c r="M477" s="147">
        <v>2355.6</v>
      </c>
    </row>
    <row r="478" spans="1:13">
      <c r="A478" s="117">
        <v>473</v>
      </c>
      <c r="B478" s="125" t="s">
        <v>15</v>
      </c>
      <c r="C478" s="125" t="s">
        <v>216</v>
      </c>
      <c r="D478" s="126" t="s">
        <v>504</v>
      </c>
      <c r="E478" s="125">
        <v>135</v>
      </c>
      <c r="F478" s="127">
        <v>68</v>
      </c>
      <c r="G478" s="125" t="s">
        <v>24</v>
      </c>
      <c r="H478" s="128" t="s">
        <v>512</v>
      </c>
      <c r="I478" s="125">
        <v>31648</v>
      </c>
      <c r="J478" s="125">
        <v>5000</v>
      </c>
      <c r="K478" s="130">
        <v>1679</v>
      </c>
      <c r="L478" s="125" t="s">
        <v>21</v>
      </c>
      <c r="M478" s="147">
        <v>2182.6999999999998</v>
      </c>
    </row>
    <row r="479" spans="1:13">
      <c r="A479" s="117">
        <v>474</v>
      </c>
      <c r="B479" s="125" t="s">
        <v>15</v>
      </c>
      <c r="C479" s="125" t="s">
        <v>216</v>
      </c>
      <c r="D479" s="126" t="s">
        <v>505</v>
      </c>
      <c r="E479" s="125">
        <v>135</v>
      </c>
      <c r="F479" s="127">
        <v>68</v>
      </c>
      <c r="G479" s="125" t="s">
        <v>24</v>
      </c>
      <c r="H479" s="128"/>
      <c r="I479" s="125"/>
      <c r="J479" s="125">
        <v>2800</v>
      </c>
      <c r="K479" s="130">
        <v>894</v>
      </c>
      <c r="L479" s="125" t="s">
        <v>21</v>
      </c>
      <c r="M479" s="148">
        <v>447</v>
      </c>
    </row>
    <row r="480" spans="1:13">
      <c r="A480" s="117">
        <v>475</v>
      </c>
      <c r="B480" s="125" t="s">
        <v>15</v>
      </c>
      <c r="C480" s="125" t="s">
        <v>216</v>
      </c>
      <c r="D480" s="126" t="s">
        <v>506</v>
      </c>
      <c r="E480" s="125">
        <v>135</v>
      </c>
      <c r="F480" s="127">
        <v>70</v>
      </c>
      <c r="G480" s="125" t="s">
        <v>24</v>
      </c>
      <c r="H480" s="128"/>
      <c r="I480" s="125"/>
      <c r="J480" s="125">
        <v>8200</v>
      </c>
      <c r="K480" s="130">
        <v>2496</v>
      </c>
      <c r="L480" s="125" t="s">
        <v>21</v>
      </c>
      <c r="M480" s="147">
        <v>3244.8</v>
      </c>
    </row>
    <row r="481" spans="1:13">
      <c r="A481" s="117">
        <v>476</v>
      </c>
      <c r="B481" s="125" t="s">
        <v>15</v>
      </c>
      <c r="C481" s="125" t="s">
        <v>216</v>
      </c>
      <c r="D481" s="126" t="s">
        <v>507</v>
      </c>
      <c r="E481" s="125">
        <v>135</v>
      </c>
      <c r="F481" s="127">
        <v>71</v>
      </c>
      <c r="G481" s="125" t="s">
        <v>24</v>
      </c>
      <c r="H481" s="128"/>
      <c r="I481" s="125"/>
      <c r="J481" s="125">
        <v>13200</v>
      </c>
      <c r="K481" s="130">
        <v>4448</v>
      </c>
      <c r="L481" s="125" t="s">
        <v>21</v>
      </c>
      <c r="M481" s="147">
        <v>5782.4</v>
      </c>
    </row>
    <row r="482" spans="1:13">
      <c r="A482" s="117">
        <v>477</v>
      </c>
      <c r="B482" s="125" t="s">
        <v>15</v>
      </c>
      <c r="C482" s="125" t="s">
        <v>216</v>
      </c>
      <c r="D482" s="126" t="s">
        <v>508</v>
      </c>
      <c r="E482" s="125">
        <v>135</v>
      </c>
      <c r="F482" s="127">
        <v>71</v>
      </c>
      <c r="G482" s="125" t="s">
        <v>24</v>
      </c>
      <c r="H482" s="128"/>
      <c r="I482" s="125"/>
      <c r="J482" s="125">
        <v>10000</v>
      </c>
      <c r="K482" s="130">
        <v>3223</v>
      </c>
      <c r="L482" s="125" t="s">
        <v>21</v>
      </c>
      <c r="M482" s="147">
        <v>4189.8999999999996</v>
      </c>
    </row>
    <row r="483" spans="1:13">
      <c r="A483" s="117">
        <v>478</v>
      </c>
      <c r="B483" s="125" t="s">
        <v>15</v>
      </c>
      <c r="C483" s="125" t="s">
        <v>216</v>
      </c>
      <c r="D483" s="126" t="s">
        <v>509</v>
      </c>
      <c r="E483" s="125">
        <v>135</v>
      </c>
      <c r="F483" s="127">
        <v>76</v>
      </c>
      <c r="G483" s="125" t="s">
        <v>24</v>
      </c>
      <c r="H483" s="128"/>
      <c r="I483" s="125"/>
      <c r="J483" s="125">
        <v>13200</v>
      </c>
      <c r="K483" s="130">
        <v>3800</v>
      </c>
      <c r="L483" s="125" t="s">
        <v>21</v>
      </c>
      <c r="M483" s="147">
        <v>4940</v>
      </c>
    </row>
    <row r="484" spans="1:13">
      <c r="A484" s="117">
        <v>479</v>
      </c>
      <c r="B484" s="125" t="s">
        <v>15</v>
      </c>
      <c r="C484" s="125" t="s">
        <v>216</v>
      </c>
      <c r="D484" s="126" t="s">
        <v>339</v>
      </c>
      <c r="E484" s="125">
        <v>135</v>
      </c>
      <c r="F484" s="127">
        <v>78</v>
      </c>
      <c r="G484" s="125" t="s">
        <v>24</v>
      </c>
      <c r="H484" s="128"/>
      <c r="I484" s="125"/>
      <c r="J484" s="125">
        <v>5000</v>
      </c>
      <c r="K484" s="130">
        <v>1289</v>
      </c>
      <c r="L484" s="125" t="s">
        <v>21</v>
      </c>
      <c r="M484" s="147">
        <v>1675.7</v>
      </c>
    </row>
    <row r="485" spans="1:13">
      <c r="A485" s="117">
        <v>480</v>
      </c>
      <c r="B485" s="125" t="s">
        <v>15</v>
      </c>
      <c r="C485" s="125" t="s">
        <v>216</v>
      </c>
      <c r="D485" s="126" t="s">
        <v>510</v>
      </c>
      <c r="E485" s="125">
        <v>135</v>
      </c>
      <c r="F485" s="127">
        <v>79</v>
      </c>
      <c r="G485" s="125" t="s">
        <v>24</v>
      </c>
      <c r="H485" s="128"/>
      <c r="I485" s="125"/>
      <c r="J485" s="125">
        <v>5200</v>
      </c>
      <c r="K485" s="130">
        <v>1173</v>
      </c>
      <c r="L485" s="125" t="s">
        <v>21</v>
      </c>
      <c r="M485" s="147">
        <v>1524.9</v>
      </c>
    </row>
    <row r="486" spans="1:13">
      <c r="A486" s="117">
        <v>481</v>
      </c>
      <c r="B486" s="125" t="s">
        <v>15</v>
      </c>
      <c r="C486" s="125" t="s">
        <v>216</v>
      </c>
      <c r="D486" s="126" t="s">
        <v>511</v>
      </c>
      <c r="E486" s="125">
        <v>135</v>
      </c>
      <c r="F486" s="127">
        <v>80</v>
      </c>
      <c r="G486" s="125" t="s">
        <v>24</v>
      </c>
      <c r="H486" s="128"/>
      <c r="I486" s="125"/>
      <c r="J486" s="125">
        <v>5000</v>
      </c>
      <c r="K486" s="130">
        <v>2234</v>
      </c>
      <c r="L486" s="125" t="s">
        <v>21</v>
      </c>
      <c r="M486" s="147">
        <v>2904.2</v>
      </c>
    </row>
    <row r="487" spans="1:13">
      <c r="A487" s="117">
        <v>482</v>
      </c>
      <c r="B487" s="132" t="s">
        <v>15</v>
      </c>
      <c r="C487" s="132" t="s">
        <v>705</v>
      </c>
      <c r="D487" s="131" t="s">
        <v>684</v>
      </c>
      <c r="E487" s="132">
        <v>62</v>
      </c>
      <c r="F487" s="132">
        <v>14</v>
      </c>
      <c r="G487" s="132" t="s">
        <v>24</v>
      </c>
      <c r="H487" s="136" t="s">
        <v>694</v>
      </c>
      <c r="I487" s="132">
        <v>37714</v>
      </c>
      <c r="J487" s="132">
        <v>12200</v>
      </c>
      <c r="K487" s="137">
        <v>189</v>
      </c>
      <c r="L487" s="132" t="s">
        <v>21</v>
      </c>
      <c r="M487" s="146">
        <v>94.5</v>
      </c>
    </row>
    <row r="488" spans="1:13">
      <c r="A488" s="117">
        <v>483</v>
      </c>
      <c r="B488" s="132" t="s">
        <v>15</v>
      </c>
      <c r="C488" s="132" t="s">
        <v>705</v>
      </c>
      <c r="D488" s="131" t="s">
        <v>693</v>
      </c>
      <c r="E488" s="132">
        <v>62</v>
      </c>
      <c r="F488" s="132">
        <v>15</v>
      </c>
      <c r="G488" s="132" t="s">
        <v>24</v>
      </c>
      <c r="H488" s="136" t="s">
        <v>692</v>
      </c>
      <c r="I488" s="132">
        <v>37715</v>
      </c>
      <c r="J488" s="132">
        <v>8900</v>
      </c>
      <c r="K488" s="137">
        <v>1248</v>
      </c>
      <c r="L488" s="132" t="s">
        <v>21</v>
      </c>
      <c r="M488" s="145">
        <v>1622.4</v>
      </c>
    </row>
    <row r="489" spans="1:13">
      <c r="A489" s="117">
        <v>484</v>
      </c>
      <c r="B489" s="132" t="s">
        <v>15</v>
      </c>
      <c r="C489" s="132" t="s">
        <v>705</v>
      </c>
      <c r="D489" s="131" t="s">
        <v>691</v>
      </c>
      <c r="E489" s="132">
        <v>62</v>
      </c>
      <c r="F489" s="132">
        <v>16</v>
      </c>
      <c r="G489" s="132" t="s">
        <v>24</v>
      </c>
      <c r="H489" s="136" t="s">
        <v>690</v>
      </c>
      <c r="I489" s="132">
        <v>37716</v>
      </c>
      <c r="J489" s="132">
        <v>12600</v>
      </c>
      <c r="K489" s="137">
        <v>3626</v>
      </c>
      <c r="L489" s="132" t="s">
        <v>21</v>
      </c>
      <c r="M489" s="145">
        <v>4713.8</v>
      </c>
    </row>
    <row r="490" spans="1:13">
      <c r="A490" s="117">
        <v>485</v>
      </c>
      <c r="B490" s="132" t="s">
        <v>15</v>
      </c>
      <c r="C490" s="132" t="s">
        <v>705</v>
      </c>
      <c r="D490" s="131" t="s">
        <v>689</v>
      </c>
      <c r="E490" s="132">
        <v>62</v>
      </c>
      <c r="F490" s="132">
        <v>17</v>
      </c>
      <c r="G490" s="132" t="s">
        <v>24</v>
      </c>
      <c r="H490" s="136" t="s">
        <v>688</v>
      </c>
      <c r="I490" s="132">
        <v>37717</v>
      </c>
      <c r="J490" s="132">
        <v>7500</v>
      </c>
      <c r="K490" s="137">
        <v>2630</v>
      </c>
      <c r="L490" s="132" t="s">
        <v>21</v>
      </c>
      <c r="M490" s="145">
        <v>3419</v>
      </c>
    </row>
    <row r="491" spans="1:13">
      <c r="A491" s="117">
        <v>486</v>
      </c>
      <c r="B491" s="132" t="s">
        <v>15</v>
      </c>
      <c r="C491" s="132" t="s">
        <v>705</v>
      </c>
      <c r="D491" s="131" t="s">
        <v>689</v>
      </c>
      <c r="E491" s="132">
        <v>62</v>
      </c>
      <c r="F491" s="132">
        <v>17</v>
      </c>
      <c r="G491" s="132" t="s">
        <v>24</v>
      </c>
      <c r="H491" s="136" t="s">
        <v>688</v>
      </c>
      <c r="I491" s="132">
        <v>37717</v>
      </c>
      <c r="J491" s="132">
        <v>7500</v>
      </c>
      <c r="K491" s="137">
        <v>40</v>
      </c>
      <c r="L491" s="132" t="s">
        <v>21</v>
      </c>
      <c r="M491" s="146">
        <v>20</v>
      </c>
    </row>
    <row r="492" spans="1:13">
      <c r="A492" s="117">
        <v>487</v>
      </c>
      <c r="B492" s="132" t="s">
        <v>15</v>
      </c>
      <c r="C492" s="132" t="s">
        <v>705</v>
      </c>
      <c r="D492" s="131" t="s">
        <v>687</v>
      </c>
      <c r="E492" s="132">
        <v>62</v>
      </c>
      <c r="F492" s="132">
        <v>18</v>
      </c>
      <c r="G492" s="132" t="s">
        <v>24</v>
      </c>
      <c r="H492" s="136" t="s">
        <v>686</v>
      </c>
      <c r="I492" s="132">
        <v>37718</v>
      </c>
      <c r="J492" s="132">
        <v>9300</v>
      </c>
      <c r="K492" s="137">
        <v>3358</v>
      </c>
      <c r="L492" s="132" t="s">
        <v>21</v>
      </c>
      <c r="M492" s="145">
        <v>4365.3999999999996</v>
      </c>
    </row>
    <row r="493" spans="1:13" ht="32.25" customHeight="1">
      <c r="A493" s="117">
        <v>488</v>
      </c>
      <c r="B493" s="132" t="s">
        <v>15</v>
      </c>
      <c r="C493" s="132" t="s">
        <v>705</v>
      </c>
      <c r="D493" s="131" t="s">
        <v>682</v>
      </c>
      <c r="E493" s="132">
        <v>62</v>
      </c>
      <c r="F493" s="132">
        <v>19</v>
      </c>
      <c r="G493" s="132" t="s">
        <v>24</v>
      </c>
      <c r="H493" s="136" t="s">
        <v>681</v>
      </c>
      <c r="I493" s="136" t="s">
        <v>681</v>
      </c>
      <c r="J493" s="132">
        <v>12000</v>
      </c>
      <c r="K493" s="137">
        <v>5767</v>
      </c>
      <c r="L493" s="132" t="s">
        <v>21</v>
      </c>
      <c r="M493" s="145">
        <v>7497.1</v>
      </c>
    </row>
    <row r="494" spans="1:13">
      <c r="A494" s="117">
        <v>489</v>
      </c>
      <c r="B494" s="132" t="s">
        <v>15</v>
      </c>
      <c r="C494" s="132" t="s">
        <v>705</v>
      </c>
      <c r="D494" s="131" t="s">
        <v>684</v>
      </c>
      <c r="E494" s="132">
        <v>62</v>
      </c>
      <c r="F494" s="132">
        <v>20</v>
      </c>
      <c r="G494" s="132" t="s">
        <v>24</v>
      </c>
      <c r="H494" s="136" t="s">
        <v>685</v>
      </c>
      <c r="I494" s="132">
        <v>37720</v>
      </c>
      <c r="J494" s="132">
        <v>10800</v>
      </c>
      <c r="K494" s="137">
        <v>6491</v>
      </c>
      <c r="L494" s="132" t="s">
        <v>21</v>
      </c>
      <c r="M494" s="145">
        <v>8438.2999999999993</v>
      </c>
    </row>
    <row r="495" spans="1:13">
      <c r="A495" s="117">
        <v>490</v>
      </c>
      <c r="B495" s="132" t="s">
        <v>15</v>
      </c>
      <c r="C495" s="132" t="s">
        <v>705</v>
      </c>
      <c r="D495" s="131" t="s">
        <v>684</v>
      </c>
      <c r="E495" s="132">
        <v>62</v>
      </c>
      <c r="F495" s="132">
        <v>21</v>
      </c>
      <c r="G495" s="132" t="s">
        <v>24</v>
      </c>
      <c r="H495" s="136" t="s">
        <v>683</v>
      </c>
      <c r="I495" s="132">
        <v>37721</v>
      </c>
      <c r="J495" s="132">
        <v>39600</v>
      </c>
      <c r="K495" s="137">
        <v>5316</v>
      </c>
      <c r="L495" s="132" t="s">
        <v>21</v>
      </c>
      <c r="M495" s="145">
        <v>6910.8</v>
      </c>
    </row>
    <row r="496" spans="1:13" ht="28.5" customHeight="1">
      <c r="A496" s="117">
        <v>491</v>
      </c>
      <c r="B496" s="132" t="s">
        <v>15</v>
      </c>
      <c r="C496" s="132" t="s">
        <v>705</v>
      </c>
      <c r="D496" s="131" t="s">
        <v>682</v>
      </c>
      <c r="E496" s="132">
        <v>62</v>
      </c>
      <c r="F496" s="132">
        <v>19</v>
      </c>
      <c r="G496" s="132" t="s">
        <v>24</v>
      </c>
      <c r="H496" s="136" t="s">
        <v>681</v>
      </c>
      <c r="I496" s="136" t="s">
        <v>681</v>
      </c>
      <c r="J496" s="132">
        <v>12000</v>
      </c>
      <c r="K496" s="137">
        <v>4</v>
      </c>
      <c r="L496" s="132" t="s">
        <v>21</v>
      </c>
      <c r="M496" s="146">
        <v>2</v>
      </c>
    </row>
    <row r="497" spans="1:13">
      <c r="A497" s="117">
        <v>492</v>
      </c>
      <c r="B497" s="132" t="s">
        <v>15</v>
      </c>
      <c r="C497" s="132" t="s">
        <v>705</v>
      </c>
      <c r="D497" s="131" t="s">
        <v>670</v>
      </c>
      <c r="E497" s="132">
        <v>61</v>
      </c>
      <c r="F497" s="132">
        <v>22</v>
      </c>
      <c r="G497" s="132" t="s">
        <v>24</v>
      </c>
      <c r="H497" s="136" t="s">
        <v>669</v>
      </c>
      <c r="I497" s="132">
        <v>37796</v>
      </c>
      <c r="J497" s="132">
        <v>7600</v>
      </c>
      <c r="K497" s="137">
        <v>7</v>
      </c>
      <c r="L497" s="132" t="s">
        <v>21</v>
      </c>
      <c r="M497" s="146">
        <v>3.5</v>
      </c>
    </row>
    <row r="498" spans="1:13">
      <c r="A498" s="117">
        <v>493</v>
      </c>
      <c r="B498" s="132" t="s">
        <v>15</v>
      </c>
      <c r="C498" s="132" t="s">
        <v>705</v>
      </c>
      <c r="D498" s="131" t="s">
        <v>672</v>
      </c>
      <c r="E498" s="132">
        <v>61</v>
      </c>
      <c r="F498" s="132">
        <v>23</v>
      </c>
      <c r="G498" s="132" t="s">
        <v>24</v>
      </c>
      <c r="H498" s="136" t="s">
        <v>671</v>
      </c>
      <c r="I498" s="132">
        <v>37795</v>
      </c>
      <c r="J498" s="132">
        <v>8000</v>
      </c>
      <c r="K498" s="137">
        <v>57</v>
      </c>
      <c r="L498" s="132" t="s">
        <v>21</v>
      </c>
      <c r="M498" s="146">
        <v>28.5</v>
      </c>
    </row>
    <row r="499" spans="1:13">
      <c r="A499" s="117">
        <v>494</v>
      </c>
      <c r="B499" s="132" t="s">
        <v>15</v>
      </c>
      <c r="C499" s="132" t="s">
        <v>705</v>
      </c>
      <c r="D499" s="131" t="s">
        <v>672</v>
      </c>
      <c r="E499" s="132">
        <v>61</v>
      </c>
      <c r="F499" s="132">
        <v>23</v>
      </c>
      <c r="G499" s="132" t="s">
        <v>24</v>
      </c>
      <c r="H499" s="136" t="s">
        <v>671</v>
      </c>
      <c r="I499" s="132">
        <v>37795</v>
      </c>
      <c r="J499" s="132">
        <v>8000</v>
      </c>
      <c r="K499" s="137">
        <v>19</v>
      </c>
      <c r="L499" s="132" t="s">
        <v>21</v>
      </c>
      <c r="M499" s="146">
        <v>9.5</v>
      </c>
    </row>
    <row r="500" spans="1:13">
      <c r="A500" s="117">
        <v>495</v>
      </c>
      <c r="B500" s="132" t="s">
        <v>15</v>
      </c>
      <c r="C500" s="132" t="s">
        <v>705</v>
      </c>
      <c r="D500" s="131" t="s">
        <v>680</v>
      </c>
      <c r="E500" s="132">
        <v>61</v>
      </c>
      <c r="F500" s="132">
        <v>24</v>
      </c>
      <c r="G500" s="132" t="s">
        <v>24</v>
      </c>
      <c r="H500" s="136" t="s">
        <v>679</v>
      </c>
      <c r="I500" s="132">
        <v>37794</v>
      </c>
      <c r="J500" s="132">
        <v>13000</v>
      </c>
      <c r="K500" s="137">
        <v>10262</v>
      </c>
      <c r="L500" s="132" t="s">
        <v>21</v>
      </c>
      <c r="M500" s="145">
        <v>13340.6</v>
      </c>
    </row>
    <row r="501" spans="1:13">
      <c r="A501" s="117">
        <v>496</v>
      </c>
      <c r="B501" s="132" t="s">
        <v>15</v>
      </c>
      <c r="C501" s="132" t="s">
        <v>705</v>
      </c>
      <c r="D501" s="131" t="s">
        <v>678</v>
      </c>
      <c r="E501" s="132">
        <v>61</v>
      </c>
      <c r="F501" s="132">
        <v>25</v>
      </c>
      <c r="G501" s="132" t="s">
        <v>24</v>
      </c>
      <c r="H501" s="136" t="s">
        <v>677</v>
      </c>
      <c r="I501" s="136" t="s">
        <v>677</v>
      </c>
      <c r="J501" s="132">
        <v>11600</v>
      </c>
      <c r="K501" s="137">
        <v>6877</v>
      </c>
      <c r="L501" s="132" t="s">
        <v>21</v>
      </c>
      <c r="M501" s="145">
        <v>8940.1</v>
      </c>
    </row>
    <row r="502" spans="1:13">
      <c r="A502" s="117">
        <v>497</v>
      </c>
      <c r="B502" s="132" t="s">
        <v>15</v>
      </c>
      <c r="C502" s="132" t="s">
        <v>705</v>
      </c>
      <c r="D502" s="131" t="s">
        <v>676</v>
      </c>
      <c r="E502" s="132">
        <v>61</v>
      </c>
      <c r="F502" s="132">
        <v>26</v>
      </c>
      <c r="G502" s="132" t="s">
        <v>24</v>
      </c>
      <c r="H502" s="136" t="s">
        <v>675</v>
      </c>
      <c r="I502" s="132">
        <v>37792</v>
      </c>
      <c r="J502" s="132">
        <v>11700</v>
      </c>
      <c r="K502" s="137">
        <v>2</v>
      </c>
      <c r="L502" s="132" t="s">
        <v>21</v>
      </c>
      <c r="M502" s="146">
        <v>1</v>
      </c>
    </row>
    <row r="503" spans="1:13">
      <c r="A503" s="117">
        <v>498</v>
      </c>
      <c r="B503" s="132" t="s">
        <v>15</v>
      </c>
      <c r="C503" s="132" t="s">
        <v>705</v>
      </c>
      <c r="D503" s="131" t="s">
        <v>678</v>
      </c>
      <c r="E503" s="132">
        <v>61</v>
      </c>
      <c r="F503" s="132">
        <v>25</v>
      </c>
      <c r="G503" s="132" t="s">
        <v>24</v>
      </c>
      <c r="H503" s="136" t="s">
        <v>677</v>
      </c>
      <c r="I503" s="136" t="s">
        <v>677</v>
      </c>
      <c r="J503" s="132">
        <v>11600</v>
      </c>
      <c r="K503" s="137">
        <v>47</v>
      </c>
      <c r="L503" s="132" t="s">
        <v>21</v>
      </c>
      <c r="M503" s="146">
        <v>23.5</v>
      </c>
    </row>
    <row r="504" spans="1:13">
      <c r="A504" s="117">
        <v>499</v>
      </c>
      <c r="B504" s="132" t="s">
        <v>15</v>
      </c>
      <c r="C504" s="132" t="s">
        <v>705</v>
      </c>
      <c r="D504" s="131" t="s">
        <v>676</v>
      </c>
      <c r="E504" s="132">
        <v>61</v>
      </c>
      <c r="F504" s="132">
        <v>26</v>
      </c>
      <c r="G504" s="132" t="s">
        <v>24</v>
      </c>
      <c r="H504" s="136" t="s">
        <v>675</v>
      </c>
      <c r="I504" s="132">
        <v>37792</v>
      </c>
      <c r="J504" s="132">
        <v>11700</v>
      </c>
      <c r="K504" s="137">
        <v>35</v>
      </c>
      <c r="L504" s="132" t="s">
        <v>21</v>
      </c>
      <c r="M504" s="146">
        <v>17.5</v>
      </c>
    </row>
    <row r="505" spans="1:13">
      <c r="A505" s="117">
        <v>500</v>
      </c>
      <c r="B505" s="132" t="s">
        <v>15</v>
      </c>
      <c r="C505" s="132" t="s">
        <v>705</v>
      </c>
      <c r="D505" s="131" t="s">
        <v>674</v>
      </c>
      <c r="E505" s="132">
        <v>61</v>
      </c>
      <c r="F505" s="132">
        <v>27</v>
      </c>
      <c r="G505" s="132" t="s">
        <v>24</v>
      </c>
      <c r="H505" s="136" t="s">
        <v>673</v>
      </c>
      <c r="I505" s="132">
        <v>37791</v>
      </c>
      <c r="J505" s="132">
        <v>10000</v>
      </c>
      <c r="K505" s="137">
        <v>10</v>
      </c>
      <c r="L505" s="132" t="s">
        <v>21</v>
      </c>
      <c r="M505" s="146">
        <v>5</v>
      </c>
    </row>
    <row r="506" spans="1:13">
      <c r="A506" s="117">
        <v>501</v>
      </c>
      <c r="B506" s="132" t="s">
        <v>15</v>
      </c>
      <c r="C506" s="132" t="s">
        <v>705</v>
      </c>
      <c r="D506" s="131" t="s">
        <v>672</v>
      </c>
      <c r="E506" s="132">
        <v>61</v>
      </c>
      <c r="F506" s="132">
        <v>23</v>
      </c>
      <c r="G506" s="132" t="s">
        <v>24</v>
      </c>
      <c r="H506" s="136" t="s">
        <v>671</v>
      </c>
      <c r="I506" s="132">
        <v>37795</v>
      </c>
      <c r="J506" s="132">
        <v>8000</v>
      </c>
      <c r="K506" s="137">
        <v>624</v>
      </c>
      <c r="L506" s="132" t="s">
        <v>21</v>
      </c>
      <c r="M506" s="146">
        <v>312</v>
      </c>
    </row>
    <row r="507" spans="1:13">
      <c r="A507" s="117">
        <v>502</v>
      </c>
      <c r="B507" s="132" t="s">
        <v>15</v>
      </c>
      <c r="C507" s="132" t="s">
        <v>705</v>
      </c>
      <c r="D507" s="131" t="s">
        <v>670</v>
      </c>
      <c r="E507" s="132">
        <v>61</v>
      </c>
      <c r="F507" s="132">
        <v>22</v>
      </c>
      <c r="G507" s="132" t="s">
        <v>24</v>
      </c>
      <c r="H507" s="136" t="s">
        <v>669</v>
      </c>
      <c r="I507" s="132">
        <v>37796</v>
      </c>
      <c r="J507" s="132">
        <v>7600</v>
      </c>
      <c r="K507" s="137">
        <v>67</v>
      </c>
      <c r="L507" s="132" t="s">
        <v>21</v>
      </c>
      <c r="M507" s="146">
        <v>33.5</v>
      </c>
    </row>
    <row r="508" spans="1:13">
      <c r="A508" s="117">
        <v>503</v>
      </c>
      <c r="B508" s="132" t="s">
        <v>15</v>
      </c>
      <c r="C508" s="132" t="s">
        <v>705</v>
      </c>
      <c r="D508" s="131" t="s">
        <v>668</v>
      </c>
      <c r="E508" s="132">
        <v>61</v>
      </c>
      <c r="F508" s="136" t="s">
        <v>667</v>
      </c>
      <c r="G508" s="132" t="s">
        <v>24</v>
      </c>
      <c r="H508" s="136" t="s">
        <v>666</v>
      </c>
      <c r="I508" s="132">
        <v>37797</v>
      </c>
      <c r="J508" s="132">
        <v>4200</v>
      </c>
      <c r="K508" s="137">
        <v>27</v>
      </c>
      <c r="L508" s="132" t="s">
        <v>21</v>
      </c>
      <c r="M508" s="146">
        <v>13.5</v>
      </c>
    </row>
    <row r="509" spans="1:13">
      <c r="A509" s="117">
        <v>504</v>
      </c>
      <c r="B509" s="132" t="s">
        <v>15</v>
      </c>
      <c r="C509" s="132" t="s">
        <v>705</v>
      </c>
      <c r="D509" s="131" t="s">
        <v>665</v>
      </c>
      <c r="E509" s="132">
        <v>61</v>
      </c>
      <c r="F509" s="136" t="s">
        <v>664</v>
      </c>
      <c r="G509" s="132" t="s">
        <v>24</v>
      </c>
      <c r="H509" s="136" t="s">
        <v>663</v>
      </c>
      <c r="I509" s="132">
        <v>37798</v>
      </c>
      <c r="J509" s="132">
        <v>11800</v>
      </c>
      <c r="K509" s="137">
        <v>43</v>
      </c>
      <c r="L509" s="132" t="s">
        <v>21</v>
      </c>
      <c r="M509" s="146">
        <v>21.5</v>
      </c>
    </row>
    <row r="510" spans="1:13">
      <c r="A510" s="117">
        <v>505</v>
      </c>
      <c r="B510" s="132" t="s">
        <v>15</v>
      </c>
      <c r="C510" s="132" t="s">
        <v>705</v>
      </c>
      <c r="D510" s="131" t="s">
        <v>662</v>
      </c>
      <c r="E510" s="132">
        <v>59</v>
      </c>
      <c r="F510" s="132">
        <v>11</v>
      </c>
      <c r="G510" s="132" t="s">
        <v>24</v>
      </c>
      <c r="H510" s="136" t="s">
        <v>661</v>
      </c>
      <c r="I510" s="132">
        <v>36367</v>
      </c>
      <c r="J510" s="132">
        <v>10000</v>
      </c>
      <c r="K510" s="137">
        <v>27</v>
      </c>
      <c r="L510" s="132" t="s">
        <v>21</v>
      </c>
      <c r="M510" s="146">
        <v>13.5</v>
      </c>
    </row>
    <row r="511" spans="1:13">
      <c r="A511" s="117">
        <v>506</v>
      </c>
      <c r="B511" s="132" t="s">
        <v>15</v>
      </c>
      <c r="C511" s="132" t="s">
        <v>705</v>
      </c>
      <c r="D511" s="131" t="s">
        <v>660</v>
      </c>
      <c r="E511" s="132">
        <v>59</v>
      </c>
      <c r="F511" s="132">
        <v>13</v>
      </c>
      <c r="G511" s="132" t="s">
        <v>24</v>
      </c>
      <c r="H511" s="136" t="s">
        <v>659</v>
      </c>
      <c r="I511" s="132">
        <v>36368</v>
      </c>
      <c r="J511" s="132">
        <v>6400</v>
      </c>
      <c r="K511" s="137">
        <v>223</v>
      </c>
      <c r="L511" s="132" t="s">
        <v>21</v>
      </c>
      <c r="M511" s="146">
        <v>111.5</v>
      </c>
    </row>
    <row r="512" spans="1:13">
      <c r="A512" s="117">
        <v>507</v>
      </c>
      <c r="B512" s="132" t="s">
        <v>15</v>
      </c>
      <c r="C512" s="132" t="s">
        <v>705</v>
      </c>
      <c r="D512" s="131" t="s">
        <v>658</v>
      </c>
      <c r="E512" s="132">
        <v>59</v>
      </c>
      <c r="F512" s="132">
        <v>14</v>
      </c>
      <c r="G512" s="132" t="s">
        <v>24</v>
      </c>
      <c r="H512" s="136"/>
      <c r="I512" s="132"/>
      <c r="J512" s="132">
        <v>5000</v>
      </c>
      <c r="K512" s="137">
        <v>188</v>
      </c>
      <c r="L512" s="132" t="s">
        <v>21</v>
      </c>
      <c r="M512" s="146">
        <v>94</v>
      </c>
    </row>
    <row r="513" spans="1:13">
      <c r="A513" s="117">
        <v>508</v>
      </c>
      <c r="B513" s="132" t="s">
        <v>15</v>
      </c>
      <c r="C513" s="132" t="s">
        <v>705</v>
      </c>
      <c r="D513" s="131" t="s">
        <v>657</v>
      </c>
      <c r="E513" s="132">
        <v>59</v>
      </c>
      <c r="F513" s="136" t="s">
        <v>559</v>
      </c>
      <c r="G513" s="132" t="s">
        <v>24</v>
      </c>
      <c r="H513" s="136"/>
      <c r="I513" s="132"/>
      <c r="J513" s="132">
        <v>5700</v>
      </c>
      <c r="K513" s="137">
        <v>424</v>
      </c>
      <c r="L513" s="132" t="s">
        <v>21</v>
      </c>
      <c r="M513" s="146">
        <v>212</v>
      </c>
    </row>
    <row r="514" spans="1:13">
      <c r="A514" s="117">
        <v>509</v>
      </c>
      <c r="B514" s="132" t="s">
        <v>15</v>
      </c>
      <c r="C514" s="132" t="s">
        <v>705</v>
      </c>
      <c r="D514" s="131" t="s">
        <v>656</v>
      </c>
      <c r="E514" s="132">
        <v>59</v>
      </c>
      <c r="F514" s="132">
        <v>16</v>
      </c>
      <c r="G514" s="132" t="s">
        <v>24</v>
      </c>
      <c r="H514" s="136"/>
      <c r="I514" s="132"/>
      <c r="J514" s="132">
        <v>5000</v>
      </c>
      <c r="K514" s="137">
        <v>645</v>
      </c>
      <c r="L514" s="132" t="s">
        <v>21</v>
      </c>
      <c r="M514" s="146">
        <v>322.5</v>
      </c>
    </row>
    <row r="515" spans="1:13">
      <c r="A515" s="117">
        <v>510</v>
      </c>
      <c r="B515" s="132" t="s">
        <v>15</v>
      </c>
      <c r="C515" s="132" t="s">
        <v>705</v>
      </c>
      <c r="D515" s="131" t="s">
        <v>655</v>
      </c>
      <c r="E515" s="132">
        <v>59</v>
      </c>
      <c r="F515" s="132">
        <v>17</v>
      </c>
      <c r="G515" s="132" t="s">
        <v>24</v>
      </c>
      <c r="H515" s="136"/>
      <c r="I515" s="132"/>
      <c r="J515" s="132">
        <v>5000</v>
      </c>
      <c r="K515" s="137">
        <v>736</v>
      </c>
      <c r="L515" s="132" t="s">
        <v>21</v>
      </c>
      <c r="M515" s="146">
        <v>368</v>
      </c>
    </row>
    <row r="516" spans="1:13">
      <c r="A516" s="117">
        <v>511</v>
      </c>
      <c r="B516" s="132" t="s">
        <v>15</v>
      </c>
      <c r="C516" s="132" t="s">
        <v>705</v>
      </c>
      <c r="D516" s="131" t="s">
        <v>654</v>
      </c>
      <c r="E516" s="132">
        <v>59</v>
      </c>
      <c r="F516" s="132">
        <v>18</v>
      </c>
      <c r="G516" s="132" t="s">
        <v>24</v>
      </c>
      <c r="H516" s="136"/>
      <c r="I516" s="132"/>
      <c r="J516" s="132">
        <v>5000</v>
      </c>
      <c r="K516" s="137">
        <v>571</v>
      </c>
      <c r="L516" s="132" t="s">
        <v>21</v>
      </c>
      <c r="M516" s="146">
        <v>285.5</v>
      </c>
    </row>
    <row r="517" spans="1:13">
      <c r="A517" s="117">
        <v>512</v>
      </c>
      <c r="B517" s="132" t="s">
        <v>15</v>
      </c>
      <c r="C517" s="132" t="s">
        <v>705</v>
      </c>
      <c r="D517" s="131" t="s">
        <v>654</v>
      </c>
      <c r="E517" s="132">
        <v>59</v>
      </c>
      <c r="F517" s="132">
        <v>18</v>
      </c>
      <c r="G517" s="132" t="s">
        <v>24</v>
      </c>
      <c r="H517" s="136"/>
      <c r="I517" s="132"/>
      <c r="J517" s="132">
        <v>5000</v>
      </c>
      <c r="K517" s="137">
        <v>100</v>
      </c>
      <c r="L517" s="132" t="s">
        <v>21</v>
      </c>
      <c r="M517" s="146">
        <v>50</v>
      </c>
    </row>
    <row r="518" spans="1:13">
      <c r="A518" s="117">
        <v>513</v>
      </c>
      <c r="B518" s="132" t="s">
        <v>15</v>
      </c>
      <c r="C518" s="132" t="s">
        <v>705</v>
      </c>
      <c r="D518" s="131" t="s">
        <v>653</v>
      </c>
      <c r="E518" s="132">
        <v>59</v>
      </c>
      <c r="F518" s="136" t="s">
        <v>559</v>
      </c>
      <c r="G518" s="132" t="s">
        <v>24</v>
      </c>
      <c r="H518" s="136"/>
      <c r="I518" s="132"/>
      <c r="J518" s="132">
        <v>1000</v>
      </c>
      <c r="K518" s="137">
        <v>14</v>
      </c>
      <c r="L518" s="132" t="s">
        <v>21</v>
      </c>
      <c r="M518" s="146">
        <v>7</v>
      </c>
    </row>
    <row r="519" spans="1:13">
      <c r="A519" s="117">
        <v>514</v>
      </c>
      <c r="B519" s="132" t="s">
        <v>15</v>
      </c>
      <c r="C519" s="132" t="s">
        <v>705</v>
      </c>
      <c r="D519" s="131" t="s">
        <v>653</v>
      </c>
      <c r="E519" s="132">
        <v>59</v>
      </c>
      <c r="F519" s="136" t="s">
        <v>559</v>
      </c>
      <c r="G519" s="132" t="s">
        <v>24</v>
      </c>
      <c r="H519" s="136"/>
      <c r="I519" s="132"/>
      <c r="J519" s="132">
        <v>1000</v>
      </c>
      <c r="K519" s="137">
        <v>111</v>
      </c>
      <c r="L519" s="132" t="s">
        <v>21</v>
      </c>
      <c r="M519" s="146">
        <v>55.5</v>
      </c>
    </row>
    <row r="520" spans="1:13">
      <c r="A520" s="117">
        <v>515</v>
      </c>
      <c r="B520" s="132" t="s">
        <v>15</v>
      </c>
      <c r="C520" s="132" t="s">
        <v>705</v>
      </c>
      <c r="D520" s="131" t="s">
        <v>652</v>
      </c>
      <c r="E520" s="132">
        <v>59</v>
      </c>
      <c r="F520" s="136" t="s">
        <v>651</v>
      </c>
      <c r="G520" s="132" t="s">
        <v>24</v>
      </c>
      <c r="H520" s="136"/>
      <c r="I520" s="132"/>
      <c r="J520" s="132">
        <v>3300</v>
      </c>
      <c r="K520" s="137">
        <v>363</v>
      </c>
      <c r="L520" s="132" t="s">
        <v>21</v>
      </c>
      <c r="M520" s="146">
        <v>181.5</v>
      </c>
    </row>
    <row r="521" spans="1:13">
      <c r="A521" s="117">
        <v>516</v>
      </c>
      <c r="B521" s="132" t="s">
        <v>15</v>
      </c>
      <c r="C521" s="132" t="s">
        <v>705</v>
      </c>
      <c r="D521" s="131" t="s">
        <v>652</v>
      </c>
      <c r="E521" s="132">
        <v>59</v>
      </c>
      <c r="F521" s="136" t="s">
        <v>651</v>
      </c>
      <c r="G521" s="132" t="s">
        <v>24</v>
      </c>
      <c r="H521" s="136"/>
      <c r="I521" s="132"/>
      <c r="J521" s="132">
        <v>3300</v>
      </c>
      <c r="K521" s="137">
        <v>34</v>
      </c>
      <c r="L521" s="132" t="s">
        <v>21</v>
      </c>
      <c r="M521" s="146">
        <v>17</v>
      </c>
    </row>
    <row r="522" spans="1:13">
      <c r="A522" s="117">
        <v>517</v>
      </c>
      <c r="B522" s="132" t="s">
        <v>15</v>
      </c>
      <c r="C522" s="132" t="s">
        <v>705</v>
      </c>
      <c r="D522" s="131" t="s">
        <v>650</v>
      </c>
      <c r="E522" s="132">
        <v>59</v>
      </c>
      <c r="F522" s="132">
        <v>20</v>
      </c>
      <c r="G522" s="132" t="s">
        <v>24</v>
      </c>
      <c r="H522" s="136"/>
      <c r="I522" s="132"/>
      <c r="J522" s="132">
        <v>5000</v>
      </c>
      <c r="K522" s="137">
        <v>6</v>
      </c>
      <c r="L522" s="132" t="s">
        <v>21</v>
      </c>
      <c r="M522" s="146">
        <v>3</v>
      </c>
    </row>
    <row r="523" spans="1:13">
      <c r="A523" s="117">
        <v>518</v>
      </c>
      <c r="B523" s="132" t="s">
        <v>15</v>
      </c>
      <c r="C523" s="132" t="s">
        <v>705</v>
      </c>
      <c r="D523" s="131" t="s">
        <v>650</v>
      </c>
      <c r="E523" s="132">
        <v>59</v>
      </c>
      <c r="F523" s="132">
        <v>20</v>
      </c>
      <c r="G523" s="132" t="s">
        <v>24</v>
      </c>
      <c r="H523" s="136"/>
      <c r="I523" s="132"/>
      <c r="J523" s="132">
        <v>5000</v>
      </c>
      <c r="K523" s="137">
        <v>585</v>
      </c>
      <c r="L523" s="132" t="s">
        <v>21</v>
      </c>
      <c r="M523" s="146">
        <v>292.5</v>
      </c>
    </row>
    <row r="524" spans="1:13">
      <c r="A524" s="117">
        <v>519</v>
      </c>
      <c r="B524" s="132" t="s">
        <v>15</v>
      </c>
      <c r="C524" s="132" t="s">
        <v>705</v>
      </c>
      <c r="D524" s="131" t="s">
        <v>649</v>
      </c>
      <c r="E524" s="132">
        <v>59</v>
      </c>
      <c r="F524" s="132">
        <v>21</v>
      </c>
      <c r="G524" s="132" t="s">
        <v>24</v>
      </c>
      <c r="H524" s="136" t="s">
        <v>648</v>
      </c>
      <c r="I524" s="132">
        <v>31876</v>
      </c>
      <c r="J524" s="132">
        <v>10000</v>
      </c>
      <c r="K524" s="137">
        <v>1808</v>
      </c>
      <c r="L524" s="132" t="s">
        <v>21</v>
      </c>
      <c r="M524" s="145">
        <v>2350.4</v>
      </c>
    </row>
    <row r="525" spans="1:13">
      <c r="A525" s="117">
        <v>520</v>
      </c>
      <c r="B525" s="132" t="s">
        <v>15</v>
      </c>
      <c r="C525" s="132" t="s">
        <v>705</v>
      </c>
      <c r="D525" s="131" t="s">
        <v>647</v>
      </c>
      <c r="E525" s="132">
        <v>59</v>
      </c>
      <c r="F525" s="132">
        <v>22</v>
      </c>
      <c r="G525" s="132" t="s">
        <v>24</v>
      </c>
      <c r="H525" s="136"/>
      <c r="I525" s="132"/>
      <c r="J525" s="132">
        <v>5000</v>
      </c>
      <c r="K525" s="137">
        <v>554</v>
      </c>
      <c r="L525" s="132" t="s">
        <v>21</v>
      </c>
      <c r="M525" s="146">
        <v>277</v>
      </c>
    </row>
    <row r="526" spans="1:13">
      <c r="A526" s="117">
        <v>521</v>
      </c>
      <c r="B526" s="132" t="s">
        <v>15</v>
      </c>
      <c r="C526" s="132" t="s">
        <v>705</v>
      </c>
      <c r="D526" s="131" t="s">
        <v>647</v>
      </c>
      <c r="E526" s="132">
        <v>59</v>
      </c>
      <c r="F526" s="132">
        <v>22</v>
      </c>
      <c r="G526" s="132" t="s">
        <v>24</v>
      </c>
      <c r="H526" s="136"/>
      <c r="I526" s="132"/>
      <c r="J526" s="132">
        <v>5000</v>
      </c>
      <c r="K526" s="137">
        <v>260</v>
      </c>
      <c r="L526" s="132" t="s">
        <v>21</v>
      </c>
      <c r="M526" s="146">
        <v>130</v>
      </c>
    </row>
    <row r="527" spans="1:13">
      <c r="A527" s="117">
        <v>522</v>
      </c>
      <c r="B527" s="132" t="s">
        <v>15</v>
      </c>
      <c r="C527" s="132" t="s">
        <v>705</v>
      </c>
      <c r="D527" s="131" t="s">
        <v>646</v>
      </c>
      <c r="E527" s="132">
        <v>59</v>
      </c>
      <c r="F527" s="132">
        <v>23</v>
      </c>
      <c r="G527" s="132" t="s">
        <v>24</v>
      </c>
      <c r="H527" s="136"/>
      <c r="I527" s="132"/>
      <c r="J527" s="132">
        <v>8100</v>
      </c>
      <c r="K527" s="137">
        <v>29</v>
      </c>
      <c r="L527" s="132" t="s">
        <v>21</v>
      </c>
      <c r="M527" s="146">
        <v>14.5</v>
      </c>
    </row>
    <row r="528" spans="1:13">
      <c r="A528" s="117">
        <v>523</v>
      </c>
      <c r="B528" s="132" t="s">
        <v>15</v>
      </c>
      <c r="C528" s="132" t="s">
        <v>705</v>
      </c>
      <c r="D528" s="131" t="s">
        <v>646</v>
      </c>
      <c r="E528" s="132">
        <v>59</v>
      </c>
      <c r="F528" s="132">
        <v>23</v>
      </c>
      <c r="G528" s="132" t="s">
        <v>24</v>
      </c>
      <c r="H528" s="136"/>
      <c r="I528" s="132"/>
      <c r="J528" s="132">
        <v>8100</v>
      </c>
      <c r="K528" s="137">
        <v>918</v>
      </c>
      <c r="L528" s="132" t="s">
        <v>21</v>
      </c>
      <c r="M528" s="146">
        <v>459</v>
      </c>
    </row>
    <row r="529" spans="1:13">
      <c r="A529" s="117">
        <v>524</v>
      </c>
      <c r="B529" s="132" t="s">
        <v>15</v>
      </c>
      <c r="C529" s="132" t="s">
        <v>705</v>
      </c>
      <c r="D529" s="131" t="s">
        <v>645</v>
      </c>
      <c r="E529" s="132">
        <v>59</v>
      </c>
      <c r="F529" s="132">
        <v>24</v>
      </c>
      <c r="G529" s="132" t="s">
        <v>24</v>
      </c>
      <c r="H529" s="136"/>
      <c r="I529" s="132"/>
      <c r="J529" s="132">
        <v>10000</v>
      </c>
      <c r="K529" s="137">
        <v>1322</v>
      </c>
      <c r="L529" s="132" t="s">
        <v>21</v>
      </c>
      <c r="M529" s="145">
        <v>1718.6</v>
      </c>
    </row>
    <row r="530" spans="1:13">
      <c r="A530" s="117">
        <v>525</v>
      </c>
      <c r="B530" s="132" t="s">
        <v>15</v>
      </c>
      <c r="C530" s="132" t="s">
        <v>705</v>
      </c>
      <c r="D530" s="131" t="s">
        <v>644</v>
      </c>
      <c r="E530" s="132">
        <v>59</v>
      </c>
      <c r="F530" s="132">
        <v>25</v>
      </c>
      <c r="G530" s="132" t="s">
        <v>24</v>
      </c>
      <c r="H530" s="136" t="s">
        <v>643</v>
      </c>
      <c r="I530" s="132">
        <v>36366</v>
      </c>
      <c r="J530" s="132">
        <v>10000</v>
      </c>
      <c r="K530" s="137">
        <v>1292</v>
      </c>
      <c r="L530" s="132" t="s">
        <v>21</v>
      </c>
      <c r="M530" s="145">
        <v>1679.6</v>
      </c>
    </row>
    <row r="531" spans="1:13">
      <c r="A531" s="117">
        <v>526</v>
      </c>
      <c r="B531" s="132" t="s">
        <v>15</v>
      </c>
      <c r="C531" s="132" t="s">
        <v>705</v>
      </c>
      <c r="D531" s="131" t="s">
        <v>642</v>
      </c>
      <c r="E531" s="132">
        <v>59</v>
      </c>
      <c r="F531" s="132">
        <v>26</v>
      </c>
      <c r="G531" s="132" t="s">
        <v>24</v>
      </c>
      <c r="H531" s="136" t="s">
        <v>641</v>
      </c>
      <c r="I531" s="132">
        <v>34138</v>
      </c>
      <c r="J531" s="132">
        <v>6000</v>
      </c>
      <c r="K531" s="137">
        <v>813</v>
      </c>
      <c r="L531" s="132" t="s">
        <v>21</v>
      </c>
      <c r="M531" s="146">
        <v>406.5</v>
      </c>
    </row>
    <row r="532" spans="1:13">
      <c r="A532" s="117">
        <v>527</v>
      </c>
      <c r="B532" s="132" t="s">
        <v>15</v>
      </c>
      <c r="C532" s="132" t="s">
        <v>705</v>
      </c>
      <c r="D532" s="131" t="s">
        <v>640</v>
      </c>
      <c r="E532" s="132">
        <v>59</v>
      </c>
      <c r="F532" s="132">
        <v>28</v>
      </c>
      <c r="G532" s="132" t="s">
        <v>24</v>
      </c>
      <c r="H532" s="136"/>
      <c r="I532" s="132"/>
      <c r="J532" s="132">
        <v>5500</v>
      </c>
      <c r="K532" s="137">
        <v>629</v>
      </c>
      <c r="L532" s="132" t="s">
        <v>21</v>
      </c>
      <c r="M532" s="146">
        <v>314.5</v>
      </c>
    </row>
    <row r="533" spans="1:13">
      <c r="A533" s="117">
        <v>528</v>
      </c>
      <c r="B533" s="132" t="s">
        <v>15</v>
      </c>
      <c r="C533" s="132" t="s">
        <v>705</v>
      </c>
      <c r="D533" s="131" t="s">
        <v>639</v>
      </c>
      <c r="E533" s="132">
        <v>59</v>
      </c>
      <c r="F533" s="132">
        <v>28</v>
      </c>
      <c r="G533" s="132" t="s">
        <v>24</v>
      </c>
      <c r="H533" s="136" t="s">
        <v>638</v>
      </c>
      <c r="I533" s="132">
        <v>36370</v>
      </c>
      <c r="J533" s="132" t="s">
        <v>637</v>
      </c>
      <c r="K533" s="137">
        <v>715</v>
      </c>
      <c r="L533" s="132" t="s">
        <v>21</v>
      </c>
      <c r="M533" s="146">
        <v>357.5</v>
      </c>
    </row>
    <row r="534" spans="1:13">
      <c r="A534" s="117">
        <v>529</v>
      </c>
      <c r="B534" s="132" t="s">
        <v>15</v>
      </c>
      <c r="C534" s="132" t="s">
        <v>705</v>
      </c>
      <c r="D534" s="131" t="s">
        <v>636</v>
      </c>
      <c r="E534" s="132">
        <v>59</v>
      </c>
      <c r="F534" s="132">
        <v>29</v>
      </c>
      <c r="G534" s="132" t="s">
        <v>24</v>
      </c>
      <c r="H534" s="136" t="s">
        <v>635</v>
      </c>
      <c r="I534" s="132">
        <v>36372</v>
      </c>
      <c r="J534" s="132">
        <v>5000</v>
      </c>
      <c r="K534" s="137">
        <v>1129</v>
      </c>
      <c r="L534" s="132" t="s">
        <v>21</v>
      </c>
      <c r="M534" s="145">
        <v>1467.7</v>
      </c>
    </row>
    <row r="535" spans="1:13">
      <c r="A535" s="117">
        <v>530</v>
      </c>
      <c r="B535" s="132" t="s">
        <v>15</v>
      </c>
      <c r="C535" s="132" t="s">
        <v>705</v>
      </c>
      <c r="D535" s="131" t="s">
        <v>634</v>
      </c>
      <c r="E535" s="132">
        <v>59</v>
      </c>
      <c r="F535" s="132">
        <v>31</v>
      </c>
      <c r="G535" s="132" t="s">
        <v>24</v>
      </c>
      <c r="H535" s="136"/>
      <c r="I535" s="132"/>
      <c r="J535" s="132">
        <v>5000</v>
      </c>
      <c r="K535" s="137">
        <v>618</v>
      </c>
      <c r="L535" s="132" t="s">
        <v>21</v>
      </c>
      <c r="M535" s="146">
        <v>309</v>
      </c>
    </row>
    <row r="536" spans="1:13">
      <c r="A536" s="117">
        <v>531</v>
      </c>
      <c r="B536" s="132" t="s">
        <v>15</v>
      </c>
      <c r="C536" s="132" t="s">
        <v>705</v>
      </c>
      <c r="D536" s="131" t="s">
        <v>633</v>
      </c>
      <c r="E536" s="132">
        <v>59</v>
      </c>
      <c r="F536" s="132">
        <v>32</v>
      </c>
      <c r="G536" s="132" t="s">
        <v>24</v>
      </c>
      <c r="H536" s="136"/>
      <c r="I536" s="132"/>
      <c r="J536" s="132">
        <v>7500</v>
      </c>
      <c r="K536" s="137">
        <v>1195</v>
      </c>
      <c r="L536" s="132" t="s">
        <v>21</v>
      </c>
      <c r="M536" s="145">
        <v>1553.5</v>
      </c>
    </row>
    <row r="537" spans="1:13">
      <c r="A537" s="117">
        <v>532</v>
      </c>
      <c r="B537" s="132" t="s">
        <v>15</v>
      </c>
      <c r="C537" s="132" t="s">
        <v>705</v>
      </c>
      <c r="D537" s="131" t="s">
        <v>632</v>
      </c>
      <c r="E537" s="132">
        <v>59</v>
      </c>
      <c r="F537" s="132">
        <v>33</v>
      </c>
      <c r="G537" s="132" t="s">
        <v>24</v>
      </c>
      <c r="H537" s="136"/>
      <c r="I537" s="132"/>
      <c r="J537" s="132">
        <v>15000</v>
      </c>
      <c r="K537" s="137">
        <v>2465</v>
      </c>
      <c r="L537" s="132" t="s">
        <v>21</v>
      </c>
      <c r="M537" s="145">
        <v>3204.5</v>
      </c>
    </row>
    <row r="538" spans="1:13">
      <c r="A538" s="117">
        <v>533</v>
      </c>
      <c r="B538" s="132" t="s">
        <v>15</v>
      </c>
      <c r="C538" s="132" t="s">
        <v>705</v>
      </c>
      <c r="D538" s="131" t="s">
        <v>597</v>
      </c>
      <c r="E538" s="132">
        <v>59</v>
      </c>
      <c r="F538" s="132">
        <v>34</v>
      </c>
      <c r="G538" s="132" t="s">
        <v>24</v>
      </c>
      <c r="H538" s="136"/>
      <c r="I538" s="132"/>
      <c r="J538" s="132">
        <v>11000</v>
      </c>
      <c r="K538" s="137">
        <v>1795</v>
      </c>
      <c r="L538" s="132" t="s">
        <v>21</v>
      </c>
      <c r="M538" s="145">
        <v>2333.5</v>
      </c>
    </row>
    <row r="539" spans="1:13">
      <c r="A539" s="117">
        <v>534</v>
      </c>
      <c r="B539" s="132" t="s">
        <v>15</v>
      </c>
      <c r="C539" s="132" t="s">
        <v>705</v>
      </c>
      <c r="D539" s="131" t="s">
        <v>631</v>
      </c>
      <c r="E539" s="132">
        <v>59</v>
      </c>
      <c r="F539" s="132">
        <v>35</v>
      </c>
      <c r="G539" s="132" t="s">
        <v>24</v>
      </c>
      <c r="H539" s="136" t="s">
        <v>630</v>
      </c>
      <c r="I539" s="132">
        <v>36375</v>
      </c>
      <c r="J539" s="132">
        <v>7500</v>
      </c>
      <c r="K539" s="137">
        <v>1183</v>
      </c>
      <c r="L539" s="132" t="s">
        <v>21</v>
      </c>
      <c r="M539" s="145">
        <v>1537.9</v>
      </c>
    </row>
    <row r="540" spans="1:13">
      <c r="A540" s="117">
        <v>535</v>
      </c>
      <c r="B540" s="132" t="s">
        <v>15</v>
      </c>
      <c r="C540" s="132" t="s">
        <v>705</v>
      </c>
      <c r="D540" s="131" t="s">
        <v>628</v>
      </c>
      <c r="E540" s="132">
        <v>59</v>
      </c>
      <c r="F540" s="132">
        <v>36</v>
      </c>
      <c r="G540" s="132" t="s">
        <v>24</v>
      </c>
      <c r="H540" s="136" t="s">
        <v>629</v>
      </c>
      <c r="I540" s="132">
        <v>36371</v>
      </c>
      <c r="J540" s="132">
        <v>7600</v>
      </c>
      <c r="K540" s="137">
        <v>1148</v>
      </c>
      <c r="L540" s="132" t="s">
        <v>21</v>
      </c>
      <c r="M540" s="145">
        <v>1492.4</v>
      </c>
    </row>
    <row r="541" spans="1:13">
      <c r="A541" s="117">
        <v>536</v>
      </c>
      <c r="B541" s="132" t="s">
        <v>15</v>
      </c>
      <c r="C541" s="132" t="s">
        <v>705</v>
      </c>
      <c r="D541" s="131" t="s">
        <v>628</v>
      </c>
      <c r="E541" s="132">
        <v>59</v>
      </c>
      <c r="F541" s="132">
        <v>37</v>
      </c>
      <c r="G541" s="132" t="s">
        <v>24</v>
      </c>
      <c r="H541" s="136" t="s">
        <v>627</v>
      </c>
      <c r="I541" s="132">
        <v>35967</v>
      </c>
      <c r="J541" s="132">
        <v>4500</v>
      </c>
      <c r="K541" s="137">
        <v>660</v>
      </c>
      <c r="L541" s="132" t="s">
        <v>27</v>
      </c>
      <c r="M541" s="145">
        <v>3960</v>
      </c>
    </row>
    <row r="542" spans="1:13">
      <c r="A542" s="117">
        <v>537</v>
      </c>
      <c r="B542" s="132" t="s">
        <v>15</v>
      </c>
      <c r="C542" s="132" t="s">
        <v>705</v>
      </c>
      <c r="D542" s="131" t="s">
        <v>626</v>
      </c>
      <c r="E542" s="132">
        <v>59</v>
      </c>
      <c r="F542" s="132">
        <v>38</v>
      </c>
      <c r="G542" s="132" t="s">
        <v>24</v>
      </c>
      <c r="H542" s="136" t="s">
        <v>625</v>
      </c>
      <c r="I542" s="132">
        <v>32661</v>
      </c>
      <c r="J542" s="132">
        <v>5452</v>
      </c>
      <c r="K542" s="137">
        <v>803</v>
      </c>
      <c r="L542" s="132" t="s">
        <v>27</v>
      </c>
      <c r="M542" s="145">
        <v>4818</v>
      </c>
    </row>
    <row r="543" spans="1:13">
      <c r="A543" s="117">
        <v>538</v>
      </c>
      <c r="B543" s="132" t="s">
        <v>15</v>
      </c>
      <c r="C543" s="132" t="s">
        <v>705</v>
      </c>
      <c r="D543" s="131" t="s">
        <v>624</v>
      </c>
      <c r="E543" s="132">
        <v>59</v>
      </c>
      <c r="F543" s="132">
        <v>39</v>
      </c>
      <c r="G543" s="132" t="s">
        <v>24</v>
      </c>
      <c r="H543" s="136" t="s">
        <v>623</v>
      </c>
      <c r="I543" s="132">
        <v>34117</v>
      </c>
      <c r="J543" s="132">
        <v>14860</v>
      </c>
      <c r="K543" s="137">
        <v>1483</v>
      </c>
      <c r="L543" s="132" t="s">
        <v>27</v>
      </c>
      <c r="M543" s="145">
        <v>8898</v>
      </c>
    </row>
    <row r="544" spans="1:13">
      <c r="A544" s="117">
        <v>539</v>
      </c>
      <c r="B544" s="132" t="s">
        <v>15</v>
      </c>
      <c r="C544" s="132" t="s">
        <v>705</v>
      </c>
      <c r="D544" s="131" t="s">
        <v>622</v>
      </c>
      <c r="E544" s="132">
        <v>59</v>
      </c>
      <c r="F544" s="132" t="s">
        <v>621</v>
      </c>
      <c r="G544" s="132" t="s">
        <v>24</v>
      </c>
      <c r="H544" s="136" t="s">
        <v>620</v>
      </c>
      <c r="I544" s="132">
        <v>34760</v>
      </c>
      <c r="J544" s="132">
        <v>17858</v>
      </c>
      <c r="K544" s="137">
        <v>2807</v>
      </c>
      <c r="L544" s="132" t="s">
        <v>27</v>
      </c>
      <c r="M544" s="145">
        <v>16842</v>
      </c>
    </row>
    <row r="545" spans="1:13">
      <c r="A545" s="117">
        <v>540</v>
      </c>
      <c r="B545" s="132" t="s">
        <v>15</v>
      </c>
      <c r="C545" s="132" t="s">
        <v>705</v>
      </c>
      <c r="D545" s="131" t="s">
        <v>619</v>
      </c>
      <c r="E545" s="132">
        <v>59</v>
      </c>
      <c r="F545" s="132">
        <v>43</v>
      </c>
      <c r="G545" s="132" t="s">
        <v>24</v>
      </c>
      <c r="H545" s="136" t="s">
        <v>618</v>
      </c>
      <c r="I545" s="132">
        <v>31530</v>
      </c>
      <c r="J545" s="132">
        <v>3500</v>
      </c>
      <c r="K545" s="137">
        <v>706</v>
      </c>
      <c r="L545" s="132" t="s">
        <v>27</v>
      </c>
      <c r="M545" s="145">
        <v>4236</v>
      </c>
    </row>
    <row r="546" spans="1:13">
      <c r="A546" s="117">
        <v>541</v>
      </c>
      <c r="B546" s="132" t="s">
        <v>15</v>
      </c>
      <c r="C546" s="132" t="s">
        <v>705</v>
      </c>
      <c r="D546" s="131" t="s">
        <v>617</v>
      </c>
      <c r="E546" s="132">
        <v>59</v>
      </c>
      <c r="F546" s="132">
        <v>44</v>
      </c>
      <c r="G546" s="132" t="s">
        <v>24</v>
      </c>
      <c r="H546" s="136" t="s">
        <v>616</v>
      </c>
      <c r="I546" s="132">
        <v>32602</v>
      </c>
      <c r="J546" s="132">
        <v>5055</v>
      </c>
      <c r="K546" s="137">
        <v>1015</v>
      </c>
      <c r="L546" s="132" t="s">
        <v>27</v>
      </c>
      <c r="M546" s="145">
        <v>6090</v>
      </c>
    </row>
    <row r="547" spans="1:13">
      <c r="A547" s="117">
        <v>542</v>
      </c>
      <c r="B547" s="132" t="s">
        <v>15</v>
      </c>
      <c r="C547" s="132" t="s">
        <v>705</v>
      </c>
      <c r="D547" s="131" t="s">
        <v>615</v>
      </c>
      <c r="E547" s="132">
        <v>59</v>
      </c>
      <c r="F547" s="132">
        <v>44</v>
      </c>
      <c r="G547" s="132" t="s">
        <v>24</v>
      </c>
      <c r="H547" s="136" t="s">
        <v>614</v>
      </c>
      <c r="I547" s="132">
        <v>32601</v>
      </c>
      <c r="J547" s="132">
        <v>4875</v>
      </c>
      <c r="K547" s="137">
        <v>1</v>
      </c>
      <c r="L547" s="132" t="s">
        <v>27</v>
      </c>
      <c r="M547" s="146">
        <v>6</v>
      </c>
    </row>
    <row r="548" spans="1:13">
      <c r="A548" s="117">
        <v>543</v>
      </c>
      <c r="B548" s="132" t="s">
        <v>15</v>
      </c>
      <c r="C548" s="132" t="s">
        <v>705</v>
      </c>
      <c r="D548" s="131" t="s">
        <v>613</v>
      </c>
      <c r="E548" s="132">
        <v>59</v>
      </c>
      <c r="F548" s="132">
        <v>45</v>
      </c>
      <c r="G548" s="132" t="s">
        <v>24</v>
      </c>
      <c r="H548" s="136" t="s">
        <v>612</v>
      </c>
      <c r="I548" s="132">
        <v>34460</v>
      </c>
      <c r="J548" s="132">
        <v>4962</v>
      </c>
      <c r="K548" s="137">
        <v>513</v>
      </c>
      <c r="L548" s="132" t="s">
        <v>27</v>
      </c>
      <c r="M548" s="145">
        <v>3078</v>
      </c>
    </row>
    <row r="549" spans="1:13">
      <c r="A549" s="117">
        <v>544</v>
      </c>
      <c r="B549" s="132" t="s">
        <v>15</v>
      </c>
      <c r="C549" s="132" t="s">
        <v>705</v>
      </c>
      <c r="D549" s="131" t="s">
        <v>611</v>
      </c>
      <c r="E549" s="132">
        <v>59</v>
      </c>
      <c r="F549" s="132">
        <v>46</v>
      </c>
      <c r="G549" s="132" t="s">
        <v>24</v>
      </c>
      <c r="H549" s="136" t="s">
        <v>610</v>
      </c>
      <c r="I549" s="132">
        <v>34429</v>
      </c>
      <c r="J549" s="132">
        <v>9919</v>
      </c>
      <c r="K549" s="137">
        <v>1041</v>
      </c>
      <c r="L549" s="132" t="s">
        <v>27</v>
      </c>
      <c r="M549" s="145">
        <v>6246</v>
      </c>
    </row>
    <row r="550" spans="1:13" ht="30">
      <c r="A550" s="117">
        <v>545</v>
      </c>
      <c r="B550" s="132" t="s">
        <v>15</v>
      </c>
      <c r="C550" s="132" t="s">
        <v>705</v>
      </c>
      <c r="D550" s="131" t="s">
        <v>606</v>
      </c>
      <c r="E550" s="132">
        <v>59</v>
      </c>
      <c r="F550" s="132" t="s">
        <v>605</v>
      </c>
      <c r="G550" s="132" t="s">
        <v>24</v>
      </c>
      <c r="H550" s="136" t="s">
        <v>604</v>
      </c>
      <c r="I550" s="132">
        <v>30280</v>
      </c>
      <c r="J550" s="132">
        <v>20680</v>
      </c>
      <c r="K550" s="137">
        <v>912</v>
      </c>
      <c r="L550" s="132" t="s">
        <v>27</v>
      </c>
      <c r="M550" s="145">
        <v>5472</v>
      </c>
    </row>
    <row r="551" spans="1:13" ht="45">
      <c r="A551" s="117">
        <v>546</v>
      </c>
      <c r="B551" s="132" t="s">
        <v>15</v>
      </c>
      <c r="C551" s="132" t="s">
        <v>705</v>
      </c>
      <c r="D551" s="131" t="s">
        <v>609</v>
      </c>
      <c r="E551" s="132">
        <v>59</v>
      </c>
      <c r="F551" s="132" t="s">
        <v>608</v>
      </c>
      <c r="G551" s="132" t="s">
        <v>24</v>
      </c>
      <c r="H551" s="136" t="s">
        <v>607</v>
      </c>
      <c r="I551" s="132">
        <v>35967</v>
      </c>
      <c r="J551" s="132">
        <v>13236</v>
      </c>
      <c r="K551" s="137">
        <v>2510</v>
      </c>
      <c r="L551" s="132" t="s">
        <v>27</v>
      </c>
      <c r="M551" s="145">
        <v>15060</v>
      </c>
    </row>
    <row r="552" spans="1:13" ht="30">
      <c r="A552" s="117">
        <v>547</v>
      </c>
      <c r="B552" s="132" t="s">
        <v>15</v>
      </c>
      <c r="C552" s="132" t="s">
        <v>705</v>
      </c>
      <c r="D552" s="131" t="s">
        <v>606</v>
      </c>
      <c r="E552" s="132">
        <v>59</v>
      </c>
      <c r="F552" s="132" t="s">
        <v>605</v>
      </c>
      <c r="G552" s="132" t="s">
        <v>24</v>
      </c>
      <c r="H552" s="136" t="s">
        <v>604</v>
      </c>
      <c r="I552" s="132">
        <v>30280</v>
      </c>
      <c r="J552" s="132">
        <v>20680</v>
      </c>
      <c r="K552" s="137">
        <v>618</v>
      </c>
      <c r="L552" s="132" t="s">
        <v>27</v>
      </c>
      <c r="M552" s="145">
        <v>3708</v>
      </c>
    </row>
    <row r="553" spans="1:13">
      <c r="A553" s="117">
        <v>548</v>
      </c>
      <c r="B553" s="132" t="s">
        <v>15</v>
      </c>
      <c r="C553" s="132" t="s">
        <v>705</v>
      </c>
      <c r="D553" s="131" t="s">
        <v>603</v>
      </c>
      <c r="E553" s="132">
        <v>59</v>
      </c>
      <c r="F553" s="132">
        <v>52</v>
      </c>
      <c r="G553" s="132" t="s">
        <v>24</v>
      </c>
      <c r="H553" s="136" t="s">
        <v>602</v>
      </c>
      <c r="I553" s="132">
        <v>32692</v>
      </c>
      <c r="J553" s="132">
        <v>5000</v>
      </c>
      <c r="K553" s="137">
        <v>681</v>
      </c>
      <c r="L553" s="132" t="s">
        <v>27</v>
      </c>
      <c r="M553" s="145">
        <v>4086</v>
      </c>
    </row>
    <row r="554" spans="1:13">
      <c r="A554" s="117">
        <v>549</v>
      </c>
      <c r="B554" s="132" t="s">
        <v>15</v>
      </c>
      <c r="C554" s="132" t="s">
        <v>705</v>
      </c>
      <c r="D554" s="131" t="s">
        <v>601</v>
      </c>
      <c r="E554" s="132">
        <v>59</v>
      </c>
      <c r="F554" s="132">
        <v>54</v>
      </c>
      <c r="G554" s="132" t="s">
        <v>24</v>
      </c>
      <c r="H554" s="136" t="s">
        <v>600</v>
      </c>
      <c r="I554" s="132">
        <v>32485</v>
      </c>
      <c r="J554" s="132">
        <v>4774</v>
      </c>
      <c r="K554" s="137">
        <v>716</v>
      </c>
      <c r="L554" s="132" t="s">
        <v>27</v>
      </c>
      <c r="M554" s="145">
        <v>4296</v>
      </c>
    </row>
    <row r="555" spans="1:13">
      <c r="A555" s="117">
        <v>550</v>
      </c>
      <c r="B555" s="132" t="s">
        <v>15</v>
      </c>
      <c r="C555" s="132" t="s">
        <v>705</v>
      </c>
      <c r="D555" s="131" t="s">
        <v>599</v>
      </c>
      <c r="E555" s="132">
        <v>59</v>
      </c>
      <c r="F555" s="132">
        <v>57</v>
      </c>
      <c r="G555" s="132" t="s">
        <v>24</v>
      </c>
      <c r="H555" s="136" t="s">
        <v>598</v>
      </c>
      <c r="I555" s="132">
        <v>32350</v>
      </c>
      <c r="J555" s="132">
        <v>10000</v>
      </c>
      <c r="K555" s="137">
        <v>1515</v>
      </c>
      <c r="L555" s="132" t="s">
        <v>27</v>
      </c>
      <c r="M555" s="145">
        <v>9090</v>
      </c>
    </row>
    <row r="556" spans="1:13">
      <c r="A556" s="117">
        <v>551</v>
      </c>
      <c r="B556" s="132" t="s">
        <v>15</v>
      </c>
      <c r="C556" s="132" t="s">
        <v>705</v>
      </c>
      <c r="D556" s="131" t="s">
        <v>597</v>
      </c>
      <c r="E556" s="132">
        <v>59</v>
      </c>
      <c r="F556" s="132">
        <v>58</v>
      </c>
      <c r="G556" s="132" t="s">
        <v>24</v>
      </c>
      <c r="H556" s="136" t="s">
        <v>596</v>
      </c>
      <c r="I556" s="132">
        <v>32361</v>
      </c>
      <c r="J556" s="132">
        <v>3800</v>
      </c>
      <c r="K556" s="137">
        <v>652</v>
      </c>
      <c r="L556" s="132" t="s">
        <v>27</v>
      </c>
      <c r="M556" s="145">
        <v>22820</v>
      </c>
    </row>
    <row r="557" spans="1:13">
      <c r="A557" s="117">
        <v>552</v>
      </c>
      <c r="B557" s="132" t="s">
        <v>15</v>
      </c>
      <c r="C557" s="132" t="s">
        <v>705</v>
      </c>
      <c r="D557" s="131" t="s">
        <v>595</v>
      </c>
      <c r="E557" s="132">
        <v>59</v>
      </c>
      <c r="F557" s="132">
        <v>60</v>
      </c>
      <c r="G557" s="132" t="s">
        <v>24</v>
      </c>
      <c r="H557" s="136" t="s">
        <v>594</v>
      </c>
      <c r="I557" s="132">
        <v>32353</v>
      </c>
      <c r="J557" s="132">
        <v>13747</v>
      </c>
      <c r="K557" s="137">
        <v>722</v>
      </c>
      <c r="L557" s="132" t="s">
        <v>27</v>
      </c>
      <c r="M557" s="145">
        <v>25270</v>
      </c>
    </row>
    <row r="558" spans="1:13">
      <c r="A558" s="117">
        <v>553</v>
      </c>
      <c r="B558" s="132" t="s">
        <v>15</v>
      </c>
      <c r="C558" s="132" t="s">
        <v>705</v>
      </c>
      <c r="D558" s="131" t="s">
        <v>592</v>
      </c>
      <c r="E558" s="139">
        <v>59</v>
      </c>
      <c r="F558" s="139" t="s">
        <v>591</v>
      </c>
      <c r="G558" s="139" t="s">
        <v>24</v>
      </c>
      <c r="H558" s="140" t="s">
        <v>590</v>
      </c>
      <c r="I558" s="139">
        <v>34810</v>
      </c>
      <c r="J558" s="139">
        <v>4985</v>
      </c>
      <c r="K558" s="141">
        <v>61</v>
      </c>
      <c r="L558" s="139" t="s">
        <v>27</v>
      </c>
      <c r="M558" s="145">
        <v>2135</v>
      </c>
    </row>
    <row r="559" spans="1:13">
      <c r="A559" s="157" t="s">
        <v>208</v>
      </c>
      <c r="B559" s="157"/>
      <c r="C559" s="157"/>
      <c r="D559" s="157"/>
      <c r="E559" s="142"/>
      <c r="F559" s="142"/>
      <c r="G559" s="142"/>
      <c r="H559" s="142"/>
      <c r="I559" s="142"/>
      <c r="J559" s="142"/>
      <c r="K559" s="149">
        <f>SUM(K6:K558)</f>
        <v>440594</v>
      </c>
      <c r="L559" s="142"/>
      <c r="M559" s="149">
        <f>SUM(M6:M558)</f>
        <v>1271879.3500000003</v>
      </c>
    </row>
    <row r="563" spans="1:13" ht="47.25" customHeight="1">
      <c r="A563" s="158" t="s">
        <v>743</v>
      </c>
      <c r="B563" s="158"/>
      <c r="C563" s="158"/>
      <c r="D563" s="158"/>
      <c r="E563" s="158"/>
      <c r="F563" s="158"/>
      <c r="G563" s="158"/>
      <c r="H563" s="158"/>
      <c r="I563" s="158"/>
      <c r="J563" s="158"/>
      <c r="K563" s="158"/>
      <c r="L563" s="158"/>
      <c r="M563" s="158"/>
    </row>
  </sheetData>
  <mergeCells count="3">
    <mergeCell ref="A3:L3"/>
    <mergeCell ref="A559:D559"/>
    <mergeCell ref="A563:M563"/>
  </mergeCells>
  <printOptions horizontalCentered="1"/>
  <pageMargins left="0.19685039370078741" right="0.19685039370078741" top="0.55118110236220474" bottom="0.35433070866141736" header="0.31496062992125984" footer="0.31496062992125984"/>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zoomScale="111" workbookViewId="0">
      <selection activeCell="E24" sqref="E24"/>
    </sheetView>
  </sheetViews>
  <sheetFormatPr defaultColWidth="10.875" defaultRowHeight="12"/>
  <cols>
    <col min="1" max="1" width="4.875" style="1" customWidth="1"/>
    <col min="2" max="2" width="9.5" style="1" customWidth="1"/>
    <col min="3" max="3" width="16" style="1" customWidth="1"/>
    <col min="4" max="4" width="8.875" style="1" bestFit="1" customWidth="1"/>
    <col min="5" max="6" width="8" style="1" bestFit="1" customWidth="1"/>
    <col min="7" max="8" width="8.875" style="1" bestFit="1" customWidth="1"/>
    <col min="9" max="9" width="7.125" style="1" bestFit="1" customWidth="1"/>
    <col min="10" max="10" width="8" style="1" bestFit="1" customWidth="1"/>
    <col min="11" max="11" width="7.125" style="1" bestFit="1" customWidth="1"/>
    <col min="12" max="12" width="8.875" style="1" bestFit="1" customWidth="1"/>
    <col min="13" max="13" width="12.5" style="1" bestFit="1" customWidth="1"/>
    <col min="14" max="16384" width="10.875" style="1"/>
  </cols>
  <sheetData>
    <row r="1" spans="1:13" s="23" customFormat="1" ht="57.95" customHeight="1">
      <c r="A1" s="159" t="s">
        <v>209</v>
      </c>
      <c r="B1" s="159"/>
      <c r="C1" s="159"/>
      <c r="D1" s="159"/>
      <c r="E1" s="159"/>
      <c r="F1" s="159"/>
      <c r="G1" s="159"/>
      <c r="H1" s="159"/>
      <c r="I1" s="159"/>
      <c r="J1" s="159"/>
      <c r="K1" s="159"/>
      <c r="L1" s="159"/>
      <c r="M1" s="160"/>
    </row>
    <row r="2" spans="1:13" s="23" customFormat="1">
      <c r="A2" s="24"/>
      <c r="B2" s="25"/>
      <c r="C2" s="25"/>
      <c r="D2" s="166" t="s">
        <v>700</v>
      </c>
      <c r="E2" s="167"/>
      <c r="F2" s="167"/>
      <c r="G2" s="167"/>
      <c r="H2" s="167"/>
      <c r="I2" s="167"/>
      <c r="J2" s="167"/>
      <c r="K2" s="167"/>
      <c r="L2" s="168"/>
      <c r="M2" s="26"/>
    </row>
    <row r="3" spans="1:13" ht="36">
      <c r="A3" s="27" t="s">
        <v>0</v>
      </c>
      <c r="B3" s="28" t="s">
        <v>213</v>
      </c>
      <c r="C3" s="28" t="s">
        <v>3</v>
      </c>
      <c r="D3" s="164" t="s">
        <v>27</v>
      </c>
      <c r="E3" s="165"/>
      <c r="F3" s="165"/>
      <c r="G3" s="29" t="s">
        <v>220</v>
      </c>
      <c r="H3" s="161" t="s">
        <v>21</v>
      </c>
      <c r="I3" s="162"/>
      <c r="J3" s="162"/>
      <c r="K3" s="163"/>
      <c r="L3" s="30" t="s">
        <v>221</v>
      </c>
      <c r="M3" s="31" t="s">
        <v>699</v>
      </c>
    </row>
    <row r="4" spans="1:13" s="40" customFormat="1">
      <c r="A4" s="32"/>
      <c r="B4" s="33"/>
      <c r="C4" s="33"/>
      <c r="D4" s="34" t="s">
        <v>24</v>
      </c>
      <c r="E4" s="35" t="s">
        <v>210</v>
      </c>
      <c r="F4" s="36" t="s">
        <v>212</v>
      </c>
      <c r="G4" s="33"/>
      <c r="H4" s="37" t="s">
        <v>24</v>
      </c>
      <c r="I4" s="38" t="s">
        <v>211</v>
      </c>
      <c r="J4" s="38" t="s">
        <v>212</v>
      </c>
      <c r="K4" s="38" t="s">
        <v>19</v>
      </c>
      <c r="L4" s="33"/>
      <c r="M4" s="39"/>
    </row>
    <row r="5" spans="1:13" ht="15" customHeight="1">
      <c r="A5" s="33">
        <v>0</v>
      </c>
      <c r="B5" s="33">
        <f>A5+1</f>
        <v>1</v>
      </c>
      <c r="C5" s="33">
        <f>B5+1</f>
        <v>2</v>
      </c>
      <c r="D5" s="38">
        <f>C5+1</f>
        <v>3</v>
      </c>
      <c r="E5" s="38">
        <f>D5+1</f>
        <v>4</v>
      </c>
      <c r="F5" s="38">
        <f t="shared" ref="F5:M5" si="0">E5+1</f>
        <v>5</v>
      </c>
      <c r="G5" s="38">
        <f t="shared" si="0"/>
        <v>6</v>
      </c>
      <c r="H5" s="38">
        <f t="shared" si="0"/>
        <v>7</v>
      </c>
      <c r="I5" s="38">
        <f t="shared" si="0"/>
        <v>8</v>
      </c>
      <c r="J5" s="38">
        <f t="shared" si="0"/>
        <v>9</v>
      </c>
      <c r="K5" s="38">
        <f t="shared" si="0"/>
        <v>10</v>
      </c>
      <c r="L5" s="38">
        <f t="shared" si="0"/>
        <v>11</v>
      </c>
      <c r="M5" s="38">
        <f t="shared" si="0"/>
        <v>12</v>
      </c>
    </row>
    <row r="6" spans="1:13">
      <c r="A6" s="38">
        <v>1</v>
      </c>
      <c r="B6" s="38" t="s">
        <v>214</v>
      </c>
      <c r="C6" s="38" t="s">
        <v>215</v>
      </c>
      <c r="D6" s="19">
        <f>Podari!U182</f>
        <v>185146</v>
      </c>
      <c r="E6" s="19">
        <v>0</v>
      </c>
      <c r="F6" s="19">
        <v>0</v>
      </c>
      <c r="G6" s="20">
        <f>F6+E6+D6</f>
        <v>185146</v>
      </c>
      <c r="H6" s="21">
        <f>Podari!S182</f>
        <v>118956.59999999998</v>
      </c>
      <c r="I6" s="21">
        <v>0</v>
      </c>
      <c r="J6" s="21">
        <v>0</v>
      </c>
      <c r="K6" s="21">
        <f>Podari!T182</f>
        <v>3835.5</v>
      </c>
      <c r="L6" s="20">
        <f>K6+J6+I6+H6</f>
        <v>122792.09999999998</v>
      </c>
      <c r="M6" s="20">
        <f>L6+G6</f>
        <v>307938.09999999998</v>
      </c>
    </row>
    <row r="7" spans="1:13">
      <c r="A7" s="38">
        <v>2</v>
      </c>
      <c r="B7" s="38" t="s">
        <v>214</v>
      </c>
      <c r="C7" s="38" t="s">
        <v>216</v>
      </c>
      <c r="D7" s="19">
        <f>MaluMare!V307</f>
        <v>469698</v>
      </c>
      <c r="E7" s="19">
        <f>MaluMare!W307</f>
        <v>43790</v>
      </c>
      <c r="F7" s="19">
        <f>MaluMare!X307</f>
        <v>34650</v>
      </c>
      <c r="G7" s="20">
        <f>F7+E7+D7</f>
        <v>548138</v>
      </c>
      <c r="H7" s="21">
        <f>MaluMare!R307</f>
        <v>136815.9</v>
      </c>
      <c r="I7" s="21">
        <f>MaluMare!S307</f>
        <v>5298.75</v>
      </c>
      <c r="J7" s="21">
        <f>MaluMare!T307</f>
        <v>46125</v>
      </c>
      <c r="K7" s="21">
        <v>0</v>
      </c>
      <c r="L7" s="20">
        <f>K7+J7+I7+H7</f>
        <v>188239.65</v>
      </c>
      <c r="M7" s="20">
        <f>L7+G7</f>
        <v>736377.65</v>
      </c>
    </row>
    <row r="8" spans="1:13">
      <c r="A8" s="38">
        <v>3</v>
      </c>
      <c r="B8" s="38" t="s">
        <v>214</v>
      </c>
      <c r="C8" s="38" t="s">
        <v>217</v>
      </c>
      <c r="D8" s="19">
        <f>Cârcea!R76</f>
        <v>146111</v>
      </c>
      <c r="E8" s="19">
        <v>0</v>
      </c>
      <c r="F8" s="19">
        <v>0</v>
      </c>
      <c r="G8" s="20">
        <f>F8+E8+D8</f>
        <v>146111</v>
      </c>
      <c r="H8" s="21">
        <f>Cârcea!Q76</f>
        <v>81452.600000000006</v>
      </c>
      <c r="I8" s="21">
        <v>0</v>
      </c>
      <c r="J8" s="21">
        <v>0</v>
      </c>
      <c r="K8" s="21">
        <v>0</v>
      </c>
      <c r="L8" s="20">
        <f>K8+J8+I8+H8</f>
        <v>81452.600000000006</v>
      </c>
      <c r="M8" s="20">
        <f>L8+G8</f>
        <v>227563.6</v>
      </c>
    </row>
    <row r="9" spans="1:13" s="42" customFormat="1">
      <c r="A9" s="41"/>
      <c r="B9" s="41" t="s">
        <v>208</v>
      </c>
      <c r="C9" s="41"/>
      <c r="D9" s="22">
        <f t="shared" ref="D9:M9" si="1">SUM(D6:D8)</f>
        <v>800955</v>
      </c>
      <c r="E9" s="22">
        <f t="shared" si="1"/>
        <v>43790</v>
      </c>
      <c r="F9" s="22">
        <f t="shared" si="1"/>
        <v>34650</v>
      </c>
      <c r="G9" s="20">
        <f t="shared" si="1"/>
        <v>879395</v>
      </c>
      <c r="H9" s="20">
        <f t="shared" si="1"/>
        <v>337225.1</v>
      </c>
      <c r="I9" s="20">
        <f t="shared" si="1"/>
        <v>5298.75</v>
      </c>
      <c r="J9" s="20">
        <f t="shared" si="1"/>
        <v>46125</v>
      </c>
      <c r="K9" s="20">
        <f t="shared" si="1"/>
        <v>3835.5</v>
      </c>
      <c r="L9" s="20">
        <f t="shared" si="1"/>
        <v>392484.35</v>
      </c>
      <c r="M9" s="20">
        <f t="shared" si="1"/>
        <v>1271879.3500000001</v>
      </c>
    </row>
  </sheetData>
  <mergeCells count="4">
    <mergeCell ref="A1:M1"/>
    <mergeCell ref="H3:K3"/>
    <mergeCell ref="D3:F3"/>
    <mergeCell ref="D2:L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82"/>
  <sheetViews>
    <sheetView topLeftCell="A149" workbookViewId="0">
      <selection sqref="A1:P181"/>
    </sheetView>
  </sheetViews>
  <sheetFormatPr defaultColWidth="11" defaultRowHeight="15.75"/>
  <cols>
    <col min="1" max="1" width="5.125" customWidth="1"/>
    <col min="2" max="2" width="6.5" customWidth="1"/>
    <col min="3" max="3" width="8.625" customWidth="1"/>
    <col min="5" max="5" width="53.5" bestFit="1" customWidth="1"/>
    <col min="6" max="6" width="9.625" customWidth="1"/>
    <col min="8" max="8" width="9.375" customWidth="1"/>
    <col min="12" max="12" width="10.375" bestFit="1" customWidth="1"/>
    <col min="14" max="14" width="9.125" customWidth="1"/>
    <col min="15" max="15" width="9.375" style="2" bestFit="1" customWidth="1"/>
    <col min="16" max="16" width="10.625" style="2" bestFit="1" customWidth="1"/>
    <col min="17" max="17" width="13.875" hidden="1" customWidth="1"/>
    <col min="18" max="18" width="10.875" hidden="1" customWidth="1"/>
    <col min="19" max="19" width="11.5" hidden="1" customWidth="1"/>
    <col min="20" max="22" width="10.875" hidden="1" customWidth="1"/>
  </cols>
  <sheetData>
    <row r="1" spans="1:22" s="3" customFormat="1" ht="57.95" customHeight="1">
      <c r="A1" s="156" t="s">
        <v>701</v>
      </c>
      <c r="B1" s="156"/>
      <c r="C1" s="156"/>
      <c r="D1" s="156"/>
      <c r="E1" s="156"/>
      <c r="F1" s="156"/>
      <c r="G1" s="156"/>
      <c r="H1" s="156"/>
      <c r="I1" s="156"/>
      <c r="J1" s="156"/>
      <c r="K1" s="156"/>
      <c r="L1" s="156"/>
      <c r="M1" s="156"/>
      <c r="N1" s="170"/>
      <c r="O1" s="170"/>
      <c r="P1" s="170"/>
      <c r="Q1" s="23"/>
      <c r="R1" s="23"/>
      <c r="S1" s="23"/>
      <c r="T1" s="23"/>
      <c r="U1" s="23"/>
      <c r="V1" s="23"/>
    </row>
    <row r="2" spans="1:22" ht="60">
      <c r="A2" s="43" t="s">
        <v>0</v>
      </c>
      <c r="B2" s="43" t="s">
        <v>1</v>
      </c>
      <c r="C2" s="43" t="s">
        <v>2</v>
      </c>
      <c r="D2" s="43" t="s">
        <v>3</v>
      </c>
      <c r="E2" s="43" t="s">
        <v>4</v>
      </c>
      <c r="F2" s="44" t="s">
        <v>5</v>
      </c>
      <c r="G2" s="43" t="s">
        <v>6</v>
      </c>
      <c r="H2" s="43" t="s">
        <v>7</v>
      </c>
      <c r="I2" s="45" t="s">
        <v>8</v>
      </c>
      <c r="J2" s="43" t="s">
        <v>9</v>
      </c>
      <c r="K2" s="43" t="s">
        <v>10</v>
      </c>
      <c r="L2" s="46" t="s">
        <v>11</v>
      </c>
      <c r="M2" s="43" t="s">
        <v>12</v>
      </c>
      <c r="N2" s="43" t="s">
        <v>13</v>
      </c>
      <c r="O2" s="47" t="s">
        <v>14</v>
      </c>
      <c r="P2" s="47" t="s">
        <v>697</v>
      </c>
      <c r="Q2" s="1" t="s">
        <v>218</v>
      </c>
      <c r="R2" s="1" t="s">
        <v>219</v>
      </c>
      <c r="S2" s="1" t="s">
        <v>222</v>
      </c>
      <c r="T2" s="1" t="s">
        <v>223</v>
      </c>
      <c r="U2" s="1" t="s">
        <v>224</v>
      </c>
      <c r="V2" s="1" t="s">
        <v>225</v>
      </c>
    </row>
    <row r="3" spans="1:22">
      <c r="A3" s="48">
        <v>0</v>
      </c>
      <c r="B3" s="48">
        <v>1</v>
      </c>
      <c r="C3" s="48">
        <v>2</v>
      </c>
      <c r="D3" s="48">
        <v>3</v>
      </c>
      <c r="E3" s="48">
        <v>4</v>
      </c>
      <c r="F3" s="48">
        <v>5</v>
      </c>
      <c r="G3" s="48">
        <v>6</v>
      </c>
      <c r="H3" s="48">
        <v>7</v>
      </c>
      <c r="I3" s="48">
        <v>8</v>
      </c>
      <c r="J3" s="48">
        <v>9</v>
      </c>
      <c r="K3" s="49">
        <v>10</v>
      </c>
      <c r="L3" s="50">
        <v>11</v>
      </c>
      <c r="M3" s="48">
        <v>12</v>
      </c>
      <c r="N3" s="48">
        <v>13</v>
      </c>
      <c r="O3" s="51">
        <v>14</v>
      </c>
      <c r="P3" s="51">
        <v>15</v>
      </c>
      <c r="Q3" s="1"/>
      <c r="R3" s="1"/>
      <c r="S3" s="1"/>
      <c r="T3" s="1"/>
      <c r="U3" s="1"/>
      <c r="V3" s="1"/>
    </row>
    <row r="4" spans="1:22" s="4" customFormat="1" ht="24">
      <c r="A4" s="52">
        <v>1</v>
      </c>
      <c r="B4" s="52">
        <v>1</v>
      </c>
      <c r="C4" s="52" t="s">
        <v>15</v>
      </c>
      <c r="D4" s="52" t="s">
        <v>16</v>
      </c>
      <c r="E4" s="53" t="s">
        <v>17</v>
      </c>
      <c r="F4" s="54">
        <v>17</v>
      </c>
      <c r="G4" s="52" t="s">
        <v>18</v>
      </c>
      <c r="H4" s="52" t="s">
        <v>19</v>
      </c>
      <c r="I4" s="55" t="s">
        <v>20</v>
      </c>
      <c r="J4" s="56">
        <v>30909</v>
      </c>
      <c r="K4" s="52">
        <v>45000</v>
      </c>
      <c r="L4" s="57">
        <v>2557</v>
      </c>
      <c r="M4" s="52" t="s">
        <v>21</v>
      </c>
      <c r="N4" s="52" t="s">
        <v>22</v>
      </c>
      <c r="O4" s="58">
        <v>1.5</v>
      </c>
      <c r="P4" s="58">
        <f>O4*L4</f>
        <v>3835.5</v>
      </c>
      <c r="Q4" s="59">
        <f>IF(M4="Extravilan",P4,0)</f>
        <v>3835.5</v>
      </c>
      <c r="R4" s="59">
        <f>IF(M4="Intravilan",P4,0)</f>
        <v>0</v>
      </c>
      <c r="S4" s="59">
        <f>IF(H4="A",Q4,0)</f>
        <v>0</v>
      </c>
      <c r="T4" s="59">
        <f>IF(H4="PD",Q4,0)</f>
        <v>3835.5</v>
      </c>
      <c r="U4" s="59">
        <f>IF(H4="A",R4,0)</f>
        <v>0</v>
      </c>
      <c r="V4" s="59"/>
    </row>
    <row r="5" spans="1:22" s="4" customFormat="1">
      <c r="A5" s="52">
        <v>2</v>
      </c>
      <c r="B5" s="52">
        <v>6</v>
      </c>
      <c r="C5" s="52" t="s">
        <v>15</v>
      </c>
      <c r="D5" s="52" t="s">
        <v>16</v>
      </c>
      <c r="E5" s="53" t="s">
        <v>23</v>
      </c>
      <c r="F5" s="52">
        <v>21</v>
      </c>
      <c r="G5" s="52">
        <v>42</v>
      </c>
      <c r="H5" s="52" t="s">
        <v>24</v>
      </c>
      <c r="I5" s="55" t="s">
        <v>25</v>
      </c>
      <c r="J5" s="56">
        <v>31751</v>
      </c>
      <c r="K5" s="52" t="s">
        <v>26</v>
      </c>
      <c r="L5" s="57">
        <v>52</v>
      </c>
      <c r="M5" s="52" t="s">
        <v>27</v>
      </c>
      <c r="N5" s="52" t="s">
        <v>22</v>
      </c>
      <c r="O5" s="58">
        <v>35</v>
      </c>
      <c r="P5" s="58">
        <f t="shared" ref="P5:P68" si="0">O5*L5</f>
        <v>1820</v>
      </c>
      <c r="Q5" s="59">
        <f t="shared" ref="Q5:Q68" si="1">IF(M5="Extravilan",P5,0)</f>
        <v>0</v>
      </c>
      <c r="R5" s="59">
        <f t="shared" ref="R5:R68" si="2">IF(M5="Intravilan",P5,0)</f>
        <v>1820</v>
      </c>
      <c r="S5" s="59">
        <f>IF(H5="A",Q5,0)</f>
        <v>0</v>
      </c>
      <c r="T5" s="59">
        <f t="shared" ref="T5:T68" si="3">IF(H5="PD",Q5,0)</f>
        <v>0</v>
      </c>
      <c r="U5" s="59">
        <f t="shared" ref="U5:U68" si="4">IF(H5="A",R5,0)</f>
        <v>1820</v>
      </c>
      <c r="V5" s="59"/>
    </row>
    <row r="6" spans="1:22" s="4" customFormat="1">
      <c r="A6" s="52">
        <v>3</v>
      </c>
      <c r="B6" s="52">
        <v>8</v>
      </c>
      <c r="C6" s="52" t="s">
        <v>15</v>
      </c>
      <c r="D6" s="52" t="s">
        <v>16</v>
      </c>
      <c r="E6" s="53" t="s">
        <v>28</v>
      </c>
      <c r="F6" s="52">
        <v>21</v>
      </c>
      <c r="G6" s="52">
        <v>29</v>
      </c>
      <c r="H6" s="52" t="s">
        <v>24</v>
      </c>
      <c r="I6" s="109" t="s">
        <v>29</v>
      </c>
      <c r="J6" s="56">
        <v>31656</v>
      </c>
      <c r="K6" s="52">
        <v>974</v>
      </c>
      <c r="L6" s="57">
        <v>3</v>
      </c>
      <c r="M6" s="52" t="s">
        <v>27</v>
      </c>
      <c r="N6" s="52" t="s">
        <v>22</v>
      </c>
      <c r="O6" s="58">
        <v>35</v>
      </c>
      <c r="P6" s="58">
        <f t="shared" si="0"/>
        <v>105</v>
      </c>
      <c r="Q6" s="59">
        <f t="shared" si="1"/>
        <v>0</v>
      </c>
      <c r="R6" s="59">
        <f t="shared" si="2"/>
        <v>105</v>
      </c>
      <c r="S6" s="59">
        <f t="shared" ref="S6:S69" si="5">IF(H6="A",Q6,0)</f>
        <v>0</v>
      </c>
      <c r="T6" s="59">
        <f t="shared" si="3"/>
        <v>0</v>
      </c>
      <c r="U6" s="59">
        <f t="shared" si="4"/>
        <v>105</v>
      </c>
      <c r="V6" s="59"/>
    </row>
    <row r="7" spans="1:22" s="4" customFormat="1">
      <c r="A7" s="52">
        <v>4</v>
      </c>
      <c r="B7" s="52" t="s">
        <v>30</v>
      </c>
      <c r="C7" s="52" t="s">
        <v>15</v>
      </c>
      <c r="D7" s="52" t="s">
        <v>16</v>
      </c>
      <c r="E7" s="53" t="s">
        <v>28</v>
      </c>
      <c r="F7" s="52">
        <v>21</v>
      </c>
      <c r="G7" s="52">
        <v>28</v>
      </c>
      <c r="H7" s="52" t="s">
        <v>24</v>
      </c>
      <c r="I7" s="55" t="s">
        <v>31</v>
      </c>
      <c r="J7" s="56">
        <v>34032</v>
      </c>
      <c r="K7" s="52">
        <v>66</v>
      </c>
      <c r="L7" s="57">
        <v>66</v>
      </c>
      <c r="M7" s="52" t="s">
        <v>27</v>
      </c>
      <c r="N7" s="52" t="s">
        <v>22</v>
      </c>
      <c r="O7" s="58">
        <v>35</v>
      </c>
      <c r="P7" s="58">
        <f t="shared" si="0"/>
        <v>2310</v>
      </c>
      <c r="Q7" s="59">
        <f t="shared" si="1"/>
        <v>0</v>
      </c>
      <c r="R7" s="59">
        <f t="shared" si="2"/>
        <v>2310</v>
      </c>
      <c r="S7" s="59">
        <f t="shared" si="5"/>
        <v>0</v>
      </c>
      <c r="T7" s="59">
        <f t="shared" si="3"/>
        <v>0</v>
      </c>
      <c r="U7" s="59">
        <f t="shared" si="4"/>
        <v>2310</v>
      </c>
      <c r="V7" s="59"/>
    </row>
    <row r="8" spans="1:22" s="4" customFormat="1">
      <c r="A8" s="52">
        <v>5</v>
      </c>
      <c r="B8" s="52" t="s">
        <v>32</v>
      </c>
      <c r="C8" s="52" t="s">
        <v>15</v>
      </c>
      <c r="D8" s="52" t="s">
        <v>16</v>
      </c>
      <c r="E8" s="53" t="s">
        <v>28</v>
      </c>
      <c r="F8" s="52">
        <v>21</v>
      </c>
      <c r="G8" s="52">
        <v>27</v>
      </c>
      <c r="H8" s="52" t="s">
        <v>24</v>
      </c>
      <c r="I8" s="55" t="s">
        <v>33</v>
      </c>
      <c r="J8" s="56">
        <v>34028</v>
      </c>
      <c r="K8" s="52">
        <v>26</v>
      </c>
      <c r="L8" s="57">
        <v>26</v>
      </c>
      <c r="M8" s="52" t="s">
        <v>27</v>
      </c>
      <c r="N8" s="52" t="s">
        <v>22</v>
      </c>
      <c r="O8" s="58">
        <v>35</v>
      </c>
      <c r="P8" s="58">
        <f t="shared" si="0"/>
        <v>910</v>
      </c>
      <c r="Q8" s="59">
        <f t="shared" si="1"/>
        <v>0</v>
      </c>
      <c r="R8" s="59">
        <f t="shared" si="2"/>
        <v>910</v>
      </c>
      <c r="S8" s="59">
        <f t="shared" si="5"/>
        <v>0</v>
      </c>
      <c r="T8" s="59">
        <f t="shared" si="3"/>
        <v>0</v>
      </c>
      <c r="U8" s="59">
        <f t="shared" si="4"/>
        <v>910</v>
      </c>
      <c r="V8" s="59"/>
    </row>
    <row r="9" spans="1:22" s="4" customFormat="1">
      <c r="A9" s="52">
        <v>6</v>
      </c>
      <c r="B9" s="52">
        <v>9</v>
      </c>
      <c r="C9" s="52" t="s">
        <v>15</v>
      </c>
      <c r="D9" s="52" t="s">
        <v>16</v>
      </c>
      <c r="E9" s="53" t="s">
        <v>34</v>
      </c>
      <c r="F9" s="52">
        <v>21</v>
      </c>
      <c r="G9" s="52">
        <v>39</v>
      </c>
      <c r="H9" s="52" t="s">
        <v>24</v>
      </c>
      <c r="I9" s="55"/>
      <c r="J9" s="56"/>
      <c r="K9" s="52">
        <v>2500</v>
      </c>
      <c r="L9" s="57">
        <v>15</v>
      </c>
      <c r="M9" s="52" t="s">
        <v>27</v>
      </c>
      <c r="N9" s="52" t="s">
        <v>22</v>
      </c>
      <c r="O9" s="58">
        <v>6</v>
      </c>
      <c r="P9" s="58">
        <f t="shared" si="0"/>
        <v>90</v>
      </c>
      <c r="Q9" s="59">
        <f t="shared" si="1"/>
        <v>0</v>
      </c>
      <c r="R9" s="59">
        <f t="shared" si="2"/>
        <v>90</v>
      </c>
      <c r="S9" s="59">
        <f t="shared" si="5"/>
        <v>0</v>
      </c>
      <c r="T9" s="59">
        <f t="shared" si="3"/>
        <v>0</v>
      </c>
      <c r="U9" s="59">
        <f t="shared" si="4"/>
        <v>90</v>
      </c>
      <c r="V9" s="59"/>
    </row>
    <row r="10" spans="1:22" s="4" customFormat="1">
      <c r="A10" s="52">
        <v>7</v>
      </c>
      <c r="B10" s="52">
        <v>10</v>
      </c>
      <c r="C10" s="52" t="s">
        <v>15</v>
      </c>
      <c r="D10" s="52" t="s">
        <v>16</v>
      </c>
      <c r="E10" s="53" t="s">
        <v>34</v>
      </c>
      <c r="F10" s="52">
        <v>21</v>
      </c>
      <c r="G10" s="52">
        <v>39</v>
      </c>
      <c r="H10" s="52" t="s">
        <v>24</v>
      </c>
      <c r="I10" s="55" t="s">
        <v>35</v>
      </c>
      <c r="J10" s="56">
        <v>33274</v>
      </c>
      <c r="K10" s="52">
        <v>2500</v>
      </c>
      <c r="L10" s="57">
        <v>40</v>
      </c>
      <c r="M10" s="52" t="s">
        <v>27</v>
      </c>
      <c r="N10" s="52" t="s">
        <v>22</v>
      </c>
      <c r="O10" s="58">
        <v>6</v>
      </c>
      <c r="P10" s="58">
        <f t="shared" si="0"/>
        <v>240</v>
      </c>
      <c r="Q10" s="59">
        <f t="shared" si="1"/>
        <v>0</v>
      </c>
      <c r="R10" s="59">
        <f t="shared" si="2"/>
        <v>240</v>
      </c>
      <c r="S10" s="59">
        <f t="shared" si="5"/>
        <v>0</v>
      </c>
      <c r="T10" s="59">
        <f t="shared" si="3"/>
        <v>0</v>
      </c>
      <c r="U10" s="59">
        <f t="shared" si="4"/>
        <v>240</v>
      </c>
      <c r="V10" s="59"/>
    </row>
    <row r="11" spans="1:22" s="4" customFormat="1">
      <c r="A11" s="52">
        <v>8</v>
      </c>
      <c r="B11" s="52">
        <v>11</v>
      </c>
      <c r="C11" s="52" t="s">
        <v>15</v>
      </c>
      <c r="D11" s="52" t="s">
        <v>16</v>
      </c>
      <c r="E11" s="53" t="s">
        <v>34</v>
      </c>
      <c r="F11" s="52">
        <v>21</v>
      </c>
      <c r="G11" s="52">
        <v>39</v>
      </c>
      <c r="H11" s="52" t="s">
        <v>24</v>
      </c>
      <c r="I11" s="55" t="s">
        <v>35</v>
      </c>
      <c r="J11" s="56">
        <v>33274</v>
      </c>
      <c r="K11" s="52">
        <v>2500</v>
      </c>
      <c r="L11" s="57">
        <v>37</v>
      </c>
      <c r="M11" s="52" t="s">
        <v>27</v>
      </c>
      <c r="N11" s="52" t="s">
        <v>22</v>
      </c>
      <c r="O11" s="58">
        <v>6</v>
      </c>
      <c r="P11" s="58">
        <f t="shared" si="0"/>
        <v>222</v>
      </c>
      <c r="Q11" s="59">
        <f t="shared" si="1"/>
        <v>0</v>
      </c>
      <c r="R11" s="59">
        <f t="shared" si="2"/>
        <v>222</v>
      </c>
      <c r="S11" s="59">
        <f t="shared" si="5"/>
        <v>0</v>
      </c>
      <c r="T11" s="59">
        <f t="shared" si="3"/>
        <v>0</v>
      </c>
      <c r="U11" s="59">
        <f t="shared" si="4"/>
        <v>222</v>
      </c>
      <c r="V11" s="59"/>
    </row>
    <row r="12" spans="1:22" s="4" customFormat="1">
      <c r="A12" s="52">
        <v>9</v>
      </c>
      <c r="B12" s="52">
        <v>12</v>
      </c>
      <c r="C12" s="52" t="s">
        <v>15</v>
      </c>
      <c r="D12" s="52" t="s">
        <v>16</v>
      </c>
      <c r="E12" s="53" t="s">
        <v>36</v>
      </c>
      <c r="F12" s="52">
        <v>21</v>
      </c>
      <c r="G12" s="52">
        <v>38</v>
      </c>
      <c r="H12" s="52" t="s">
        <v>24</v>
      </c>
      <c r="I12" s="55" t="s">
        <v>37</v>
      </c>
      <c r="J12" s="56">
        <v>33279</v>
      </c>
      <c r="K12" s="52" t="s">
        <v>38</v>
      </c>
      <c r="L12" s="57">
        <v>52</v>
      </c>
      <c r="M12" s="52" t="s">
        <v>27</v>
      </c>
      <c r="N12" s="52" t="s">
        <v>22</v>
      </c>
      <c r="O12" s="58">
        <v>35</v>
      </c>
      <c r="P12" s="58">
        <f t="shared" si="0"/>
        <v>1820</v>
      </c>
      <c r="Q12" s="59">
        <f t="shared" si="1"/>
        <v>0</v>
      </c>
      <c r="R12" s="59">
        <f t="shared" si="2"/>
        <v>1820</v>
      </c>
      <c r="S12" s="59">
        <f t="shared" si="5"/>
        <v>0</v>
      </c>
      <c r="T12" s="59">
        <f t="shared" si="3"/>
        <v>0</v>
      </c>
      <c r="U12" s="59">
        <f t="shared" si="4"/>
        <v>1820</v>
      </c>
      <c r="V12" s="59"/>
    </row>
    <row r="13" spans="1:22" s="4" customFormat="1">
      <c r="A13" s="52">
        <v>10</v>
      </c>
      <c r="B13" s="52">
        <v>13</v>
      </c>
      <c r="C13" s="52" t="s">
        <v>15</v>
      </c>
      <c r="D13" s="52" t="s">
        <v>16</v>
      </c>
      <c r="E13" s="53" t="s">
        <v>36</v>
      </c>
      <c r="F13" s="52">
        <v>21</v>
      </c>
      <c r="G13" s="52">
        <v>38</v>
      </c>
      <c r="H13" s="52" t="s">
        <v>24</v>
      </c>
      <c r="I13" s="55" t="s">
        <v>37</v>
      </c>
      <c r="J13" s="56">
        <v>33279</v>
      </c>
      <c r="K13" s="52" t="s">
        <v>38</v>
      </c>
      <c r="L13" s="57">
        <v>153</v>
      </c>
      <c r="M13" s="52" t="s">
        <v>27</v>
      </c>
      <c r="N13" s="52" t="s">
        <v>22</v>
      </c>
      <c r="O13" s="58">
        <v>35</v>
      </c>
      <c r="P13" s="58">
        <f t="shared" si="0"/>
        <v>5355</v>
      </c>
      <c r="Q13" s="59">
        <f t="shared" si="1"/>
        <v>0</v>
      </c>
      <c r="R13" s="59">
        <f t="shared" si="2"/>
        <v>5355</v>
      </c>
      <c r="S13" s="59">
        <f t="shared" si="5"/>
        <v>0</v>
      </c>
      <c r="T13" s="59">
        <f t="shared" si="3"/>
        <v>0</v>
      </c>
      <c r="U13" s="59">
        <f t="shared" si="4"/>
        <v>5355</v>
      </c>
      <c r="V13" s="59"/>
    </row>
    <row r="14" spans="1:22" s="4" customFormat="1">
      <c r="A14" s="52">
        <v>11</v>
      </c>
      <c r="B14" s="52">
        <v>14</v>
      </c>
      <c r="C14" s="52" t="s">
        <v>15</v>
      </c>
      <c r="D14" s="52" t="s">
        <v>16</v>
      </c>
      <c r="E14" s="53" t="s">
        <v>36</v>
      </c>
      <c r="F14" s="52">
        <v>21</v>
      </c>
      <c r="G14" s="52">
        <v>38</v>
      </c>
      <c r="H14" s="52" t="s">
        <v>24</v>
      </c>
      <c r="I14" s="55" t="s">
        <v>37</v>
      </c>
      <c r="J14" s="56">
        <v>33279</v>
      </c>
      <c r="K14" s="52" t="s">
        <v>38</v>
      </c>
      <c r="L14" s="57">
        <v>265</v>
      </c>
      <c r="M14" s="52" t="s">
        <v>27</v>
      </c>
      <c r="N14" s="52" t="s">
        <v>22</v>
      </c>
      <c r="O14" s="58">
        <v>35</v>
      </c>
      <c r="P14" s="58">
        <f t="shared" si="0"/>
        <v>9275</v>
      </c>
      <c r="Q14" s="59">
        <f t="shared" si="1"/>
        <v>0</v>
      </c>
      <c r="R14" s="59">
        <f t="shared" si="2"/>
        <v>9275</v>
      </c>
      <c r="S14" s="59">
        <f t="shared" si="5"/>
        <v>0</v>
      </c>
      <c r="T14" s="59">
        <f t="shared" si="3"/>
        <v>0</v>
      </c>
      <c r="U14" s="59">
        <f t="shared" si="4"/>
        <v>9275</v>
      </c>
      <c r="V14" s="59"/>
    </row>
    <row r="15" spans="1:22" s="4" customFormat="1">
      <c r="A15" s="52">
        <v>12</v>
      </c>
      <c r="B15" s="52">
        <v>15</v>
      </c>
      <c r="C15" s="52" t="s">
        <v>15</v>
      </c>
      <c r="D15" s="52" t="s">
        <v>16</v>
      </c>
      <c r="E15" s="53" t="s">
        <v>39</v>
      </c>
      <c r="F15" s="52">
        <v>21</v>
      </c>
      <c r="G15" s="52">
        <v>37</v>
      </c>
      <c r="H15" s="52" t="s">
        <v>24</v>
      </c>
      <c r="I15" s="55" t="s">
        <v>40</v>
      </c>
      <c r="J15" s="56">
        <v>33269</v>
      </c>
      <c r="K15" s="52" t="s">
        <v>41</v>
      </c>
      <c r="L15" s="57">
        <v>3898</v>
      </c>
      <c r="M15" s="52" t="s">
        <v>27</v>
      </c>
      <c r="N15" s="52" t="s">
        <v>22</v>
      </c>
      <c r="O15" s="58">
        <v>6</v>
      </c>
      <c r="P15" s="58">
        <f t="shared" si="0"/>
        <v>23388</v>
      </c>
      <c r="Q15" s="59">
        <f t="shared" si="1"/>
        <v>0</v>
      </c>
      <c r="R15" s="59">
        <f t="shared" si="2"/>
        <v>23388</v>
      </c>
      <c r="S15" s="59">
        <f t="shared" si="5"/>
        <v>0</v>
      </c>
      <c r="T15" s="59">
        <f t="shared" si="3"/>
        <v>0</v>
      </c>
      <c r="U15" s="59">
        <f t="shared" si="4"/>
        <v>23388</v>
      </c>
      <c r="V15" s="59"/>
    </row>
    <row r="16" spans="1:22" s="4" customFormat="1">
      <c r="A16" s="52">
        <v>13</v>
      </c>
      <c r="B16" s="52">
        <v>16</v>
      </c>
      <c r="C16" s="52" t="s">
        <v>15</v>
      </c>
      <c r="D16" s="52" t="s">
        <v>16</v>
      </c>
      <c r="E16" s="53" t="s">
        <v>42</v>
      </c>
      <c r="F16" s="52">
        <v>21</v>
      </c>
      <c r="G16" s="52">
        <v>36.479999999999997</v>
      </c>
      <c r="H16" s="52" t="s">
        <v>24</v>
      </c>
      <c r="I16" s="55" t="s">
        <v>43</v>
      </c>
      <c r="J16" s="56">
        <v>33275</v>
      </c>
      <c r="K16" s="52" t="s">
        <v>44</v>
      </c>
      <c r="L16" s="57">
        <v>4036</v>
      </c>
      <c r="M16" s="52" t="s">
        <v>27</v>
      </c>
      <c r="N16" s="52" t="s">
        <v>22</v>
      </c>
      <c r="O16" s="58">
        <v>6</v>
      </c>
      <c r="P16" s="58">
        <f t="shared" si="0"/>
        <v>24216</v>
      </c>
      <c r="Q16" s="59">
        <f t="shared" si="1"/>
        <v>0</v>
      </c>
      <c r="R16" s="59">
        <f t="shared" si="2"/>
        <v>24216</v>
      </c>
      <c r="S16" s="59">
        <f t="shared" si="5"/>
        <v>0</v>
      </c>
      <c r="T16" s="59">
        <f t="shared" si="3"/>
        <v>0</v>
      </c>
      <c r="U16" s="59">
        <f t="shared" si="4"/>
        <v>24216</v>
      </c>
      <c r="V16" s="59"/>
    </row>
    <row r="17" spans="1:22" s="4" customFormat="1">
      <c r="A17" s="52">
        <v>14</v>
      </c>
      <c r="B17" s="52">
        <v>17</v>
      </c>
      <c r="C17" s="52" t="s">
        <v>15</v>
      </c>
      <c r="D17" s="52" t="s">
        <v>16</v>
      </c>
      <c r="E17" s="53" t="s">
        <v>45</v>
      </c>
      <c r="F17" s="52">
        <v>21</v>
      </c>
      <c r="G17" s="52">
        <v>35</v>
      </c>
      <c r="H17" s="52" t="s">
        <v>24</v>
      </c>
      <c r="I17" s="55" t="s">
        <v>46</v>
      </c>
      <c r="J17" s="56">
        <v>33287</v>
      </c>
      <c r="K17" s="52" t="s">
        <v>47</v>
      </c>
      <c r="L17" s="57">
        <v>2877</v>
      </c>
      <c r="M17" s="52" t="s">
        <v>27</v>
      </c>
      <c r="N17" s="52" t="s">
        <v>22</v>
      </c>
      <c r="O17" s="58">
        <v>35</v>
      </c>
      <c r="P17" s="58">
        <f t="shared" si="0"/>
        <v>100695</v>
      </c>
      <c r="Q17" s="59">
        <f t="shared" si="1"/>
        <v>0</v>
      </c>
      <c r="R17" s="59">
        <f t="shared" si="2"/>
        <v>100695</v>
      </c>
      <c r="S17" s="59">
        <f t="shared" si="5"/>
        <v>0</v>
      </c>
      <c r="T17" s="59">
        <f t="shared" si="3"/>
        <v>0</v>
      </c>
      <c r="U17" s="59">
        <f t="shared" si="4"/>
        <v>100695</v>
      </c>
      <c r="V17" s="59"/>
    </row>
    <row r="18" spans="1:22" s="4" customFormat="1">
      <c r="A18" s="52">
        <v>15</v>
      </c>
      <c r="B18" s="52">
        <v>18</v>
      </c>
      <c r="C18" s="52" t="s">
        <v>15</v>
      </c>
      <c r="D18" s="52" t="s">
        <v>16</v>
      </c>
      <c r="E18" s="53" t="s">
        <v>48</v>
      </c>
      <c r="F18" s="52">
        <v>21</v>
      </c>
      <c r="G18" s="52">
        <v>34</v>
      </c>
      <c r="H18" s="52" t="s">
        <v>24</v>
      </c>
      <c r="I18" s="55"/>
      <c r="J18" s="56"/>
      <c r="K18" s="52">
        <v>5000</v>
      </c>
      <c r="L18" s="57">
        <v>1811</v>
      </c>
      <c r="M18" s="52" t="s">
        <v>27</v>
      </c>
      <c r="N18" s="52" t="s">
        <v>22</v>
      </c>
      <c r="O18" s="58">
        <v>6</v>
      </c>
      <c r="P18" s="58">
        <f t="shared" si="0"/>
        <v>10866</v>
      </c>
      <c r="Q18" s="59">
        <f t="shared" si="1"/>
        <v>0</v>
      </c>
      <c r="R18" s="59">
        <f t="shared" si="2"/>
        <v>10866</v>
      </c>
      <c r="S18" s="59">
        <f t="shared" si="5"/>
        <v>0</v>
      </c>
      <c r="T18" s="59">
        <f t="shared" si="3"/>
        <v>0</v>
      </c>
      <c r="U18" s="59">
        <f t="shared" si="4"/>
        <v>10866</v>
      </c>
      <c r="V18" s="59"/>
    </row>
    <row r="19" spans="1:22" s="4" customFormat="1">
      <c r="A19" s="52">
        <v>16</v>
      </c>
      <c r="B19" s="52">
        <v>19</v>
      </c>
      <c r="C19" s="52" t="s">
        <v>15</v>
      </c>
      <c r="D19" s="52" t="s">
        <v>16</v>
      </c>
      <c r="E19" s="53" t="s">
        <v>49</v>
      </c>
      <c r="F19" s="52">
        <v>21</v>
      </c>
      <c r="G19" s="52">
        <v>32.33</v>
      </c>
      <c r="H19" s="52" t="s">
        <v>24</v>
      </c>
      <c r="I19" s="55" t="s">
        <v>50</v>
      </c>
      <c r="J19" s="56">
        <v>33285</v>
      </c>
      <c r="K19" s="52">
        <v>465</v>
      </c>
      <c r="L19" s="57">
        <v>40</v>
      </c>
      <c r="M19" s="52" t="s">
        <v>27</v>
      </c>
      <c r="N19" s="52" t="s">
        <v>22</v>
      </c>
      <c r="O19" s="58">
        <v>6</v>
      </c>
      <c r="P19" s="58">
        <f t="shared" si="0"/>
        <v>240</v>
      </c>
      <c r="Q19" s="59">
        <f t="shared" si="1"/>
        <v>0</v>
      </c>
      <c r="R19" s="59">
        <f t="shared" si="2"/>
        <v>240</v>
      </c>
      <c r="S19" s="59">
        <f t="shared" si="5"/>
        <v>0</v>
      </c>
      <c r="T19" s="59">
        <f t="shared" si="3"/>
        <v>0</v>
      </c>
      <c r="U19" s="59">
        <f t="shared" si="4"/>
        <v>240</v>
      </c>
      <c r="V19" s="59"/>
    </row>
    <row r="20" spans="1:22" s="4" customFormat="1">
      <c r="A20" s="52">
        <v>17</v>
      </c>
      <c r="B20" s="52">
        <v>20</v>
      </c>
      <c r="C20" s="52" t="s">
        <v>15</v>
      </c>
      <c r="D20" s="52" t="s">
        <v>16</v>
      </c>
      <c r="E20" s="53" t="s">
        <v>49</v>
      </c>
      <c r="F20" s="52">
        <v>21</v>
      </c>
      <c r="G20" s="52">
        <v>32.33</v>
      </c>
      <c r="H20" s="52" t="s">
        <v>24</v>
      </c>
      <c r="I20" s="55" t="s">
        <v>51</v>
      </c>
      <c r="J20" s="56">
        <v>1755</v>
      </c>
      <c r="K20" s="52">
        <v>465</v>
      </c>
      <c r="L20" s="57">
        <v>84</v>
      </c>
      <c r="M20" s="52" t="s">
        <v>27</v>
      </c>
      <c r="N20" s="52" t="s">
        <v>22</v>
      </c>
      <c r="O20" s="58">
        <v>6</v>
      </c>
      <c r="P20" s="58">
        <f t="shared" si="0"/>
        <v>504</v>
      </c>
      <c r="Q20" s="59">
        <f t="shared" si="1"/>
        <v>0</v>
      </c>
      <c r="R20" s="59">
        <f t="shared" si="2"/>
        <v>504</v>
      </c>
      <c r="S20" s="59">
        <f t="shared" si="5"/>
        <v>0</v>
      </c>
      <c r="T20" s="59">
        <f t="shared" si="3"/>
        <v>0</v>
      </c>
      <c r="U20" s="59">
        <f t="shared" si="4"/>
        <v>504</v>
      </c>
      <c r="V20" s="59"/>
    </row>
    <row r="21" spans="1:22" s="4" customFormat="1">
      <c r="A21" s="52">
        <v>18</v>
      </c>
      <c r="B21" s="52">
        <v>21</v>
      </c>
      <c r="C21" s="52" t="s">
        <v>15</v>
      </c>
      <c r="D21" s="52" t="s">
        <v>16</v>
      </c>
      <c r="E21" s="53" t="s">
        <v>52</v>
      </c>
      <c r="F21" s="52">
        <v>21</v>
      </c>
      <c r="G21" s="52">
        <v>32.33</v>
      </c>
      <c r="H21" s="52" t="s">
        <v>24</v>
      </c>
      <c r="I21" s="55" t="s">
        <v>53</v>
      </c>
      <c r="J21" s="56">
        <v>30938</v>
      </c>
      <c r="K21" s="52">
        <v>963</v>
      </c>
      <c r="L21" s="57">
        <v>515</v>
      </c>
      <c r="M21" s="52" t="s">
        <v>27</v>
      </c>
      <c r="N21" s="52" t="s">
        <v>22</v>
      </c>
      <c r="O21" s="58">
        <v>6</v>
      </c>
      <c r="P21" s="58">
        <f t="shared" si="0"/>
        <v>3090</v>
      </c>
      <c r="Q21" s="59">
        <f t="shared" si="1"/>
        <v>0</v>
      </c>
      <c r="R21" s="59">
        <f t="shared" si="2"/>
        <v>3090</v>
      </c>
      <c r="S21" s="59">
        <f t="shared" si="5"/>
        <v>0</v>
      </c>
      <c r="T21" s="59">
        <f t="shared" si="3"/>
        <v>0</v>
      </c>
      <c r="U21" s="59">
        <f t="shared" si="4"/>
        <v>3090</v>
      </c>
      <c r="V21" s="59"/>
    </row>
    <row r="22" spans="1:22" s="4" customFormat="1">
      <c r="A22" s="52">
        <v>19</v>
      </c>
      <c r="B22" s="52">
        <v>27</v>
      </c>
      <c r="C22" s="52" t="s">
        <v>15</v>
      </c>
      <c r="D22" s="52" t="s">
        <v>16</v>
      </c>
      <c r="E22" s="53" t="s">
        <v>54</v>
      </c>
      <c r="F22" s="52">
        <v>25</v>
      </c>
      <c r="G22" s="52">
        <v>147</v>
      </c>
      <c r="H22" s="52" t="s">
        <v>24</v>
      </c>
      <c r="I22" s="56">
        <v>33303</v>
      </c>
      <c r="J22" s="56">
        <v>33303</v>
      </c>
      <c r="K22" s="52">
        <v>2000</v>
      </c>
      <c r="L22" s="57">
        <v>280</v>
      </c>
      <c r="M22" s="52" t="s">
        <v>21</v>
      </c>
      <c r="N22" s="52" t="s">
        <v>22</v>
      </c>
      <c r="O22" s="58">
        <f>IF(L22&gt;1000,1.3,0.5)</f>
        <v>0.5</v>
      </c>
      <c r="P22" s="58">
        <f t="shared" si="0"/>
        <v>140</v>
      </c>
      <c r="Q22" s="59">
        <f t="shared" si="1"/>
        <v>140</v>
      </c>
      <c r="R22" s="59">
        <f t="shared" si="2"/>
        <v>0</v>
      </c>
      <c r="S22" s="59">
        <f t="shared" si="5"/>
        <v>140</v>
      </c>
      <c r="T22" s="59">
        <f t="shared" si="3"/>
        <v>0</v>
      </c>
      <c r="U22" s="59">
        <f t="shared" si="4"/>
        <v>0</v>
      </c>
      <c r="V22" s="59"/>
    </row>
    <row r="23" spans="1:22" s="4" customFormat="1">
      <c r="A23" s="52">
        <v>20</v>
      </c>
      <c r="B23" s="52">
        <v>28</v>
      </c>
      <c r="C23" s="52" t="s">
        <v>15</v>
      </c>
      <c r="D23" s="52" t="s">
        <v>16</v>
      </c>
      <c r="E23" s="53" t="s">
        <v>55</v>
      </c>
      <c r="F23" s="52">
        <v>25</v>
      </c>
      <c r="G23" s="52">
        <v>148</v>
      </c>
      <c r="H23" s="52" t="s">
        <v>24</v>
      </c>
      <c r="I23" s="56">
        <v>33302</v>
      </c>
      <c r="J23" s="56">
        <v>33302</v>
      </c>
      <c r="K23" s="52" t="s">
        <v>56</v>
      </c>
      <c r="L23" s="57">
        <v>427</v>
      </c>
      <c r="M23" s="52" t="s">
        <v>21</v>
      </c>
      <c r="N23" s="52" t="s">
        <v>22</v>
      </c>
      <c r="O23" s="58">
        <f t="shared" ref="O23:O86" si="6">IF(L23&gt;1000,1.3,0.5)</f>
        <v>0.5</v>
      </c>
      <c r="P23" s="58">
        <f t="shared" si="0"/>
        <v>213.5</v>
      </c>
      <c r="Q23" s="59">
        <f t="shared" si="1"/>
        <v>213.5</v>
      </c>
      <c r="R23" s="59">
        <f t="shared" si="2"/>
        <v>0</v>
      </c>
      <c r="S23" s="59">
        <f t="shared" si="5"/>
        <v>213.5</v>
      </c>
      <c r="T23" s="59">
        <f t="shared" si="3"/>
        <v>0</v>
      </c>
      <c r="U23" s="59">
        <f t="shared" si="4"/>
        <v>0</v>
      </c>
      <c r="V23" s="59"/>
    </row>
    <row r="24" spans="1:22" s="4" customFormat="1">
      <c r="A24" s="52">
        <v>21</v>
      </c>
      <c r="B24" s="52">
        <v>29</v>
      </c>
      <c r="C24" s="52" t="s">
        <v>15</v>
      </c>
      <c r="D24" s="52" t="s">
        <v>16</v>
      </c>
      <c r="E24" s="53" t="s">
        <v>57</v>
      </c>
      <c r="F24" s="52">
        <v>25</v>
      </c>
      <c r="G24" s="52">
        <v>149</v>
      </c>
      <c r="H24" s="52" t="s">
        <v>24</v>
      </c>
      <c r="I24" s="55"/>
      <c r="J24" s="56"/>
      <c r="K24" s="52">
        <v>2500</v>
      </c>
      <c r="L24" s="57">
        <v>359</v>
      </c>
      <c r="M24" s="52" t="s">
        <v>21</v>
      </c>
      <c r="N24" s="52" t="s">
        <v>22</v>
      </c>
      <c r="O24" s="58">
        <f t="shared" si="6"/>
        <v>0.5</v>
      </c>
      <c r="P24" s="58">
        <f t="shared" si="0"/>
        <v>179.5</v>
      </c>
      <c r="Q24" s="59">
        <f t="shared" si="1"/>
        <v>179.5</v>
      </c>
      <c r="R24" s="59">
        <f t="shared" si="2"/>
        <v>0</v>
      </c>
      <c r="S24" s="59">
        <f t="shared" si="5"/>
        <v>179.5</v>
      </c>
      <c r="T24" s="59">
        <f t="shared" si="3"/>
        <v>0</v>
      </c>
      <c r="U24" s="59">
        <f t="shared" si="4"/>
        <v>0</v>
      </c>
      <c r="V24" s="59"/>
    </row>
    <row r="25" spans="1:22" s="4" customFormat="1">
      <c r="A25" s="52">
        <v>22</v>
      </c>
      <c r="B25" s="52">
        <v>30</v>
      </c>
      <c r="C25" s="52" t="s">
        <v>15</v>
      </c>
      <c r="D25" s="52" t="s">
        <v>16</v>
      </c>
      <c r="E25" s="53" t="s">
        <v>58</v>
      </c>
      <c r="F25" s="52">
        <v>25</v>
      </c>
      <c r="G25" s="52">
        <v>150</v>
      </c>
      <c r="H25" s="52" t="s">
        <v>24</v>
      </c>
      <c r="I25" s="52"/>
      <c r="J25" s="56"/>
      <c r="K25" s="52">
        <v>3800</v>
      </c>
      <c r="L25" s="57">
        <v>540</v>
      </c>
      <c r="M25" s="52" t="s">
        <v>21</v>
      </c>
      <c r="N25" s="52" t="s">
        <v>22</v>
      </c>
      <c r="O25" s="58">
        <f t="shared" si="6"/>
        <v>0.5</v>
      </c>
      <c r="P25" s="58">
        <f t="shared" si="0"/>
        <v>270</v>
      </c>
      <c r="Q25" s="59">
        <f t="shared" si="1"/>
        <v>270</v>
      </c>
      <c r="R25" s="59">
        <f t="shared" si="2"/>
        <v>0</v>
      </c>
      <c r="S25" s="59">
        <f t="shared" si="5"/>
        <v>270</v>
      </c>
      <c r="T25" s="59">
        <f t="shared" si="3"/>
        <v>0</v>
      </c>
      <c r="U25" s="59">
        <f t="shared" si="4"/>
        <v>0</v>
      </c>
      <c r="V25" s="59"/>
    </row>
    <row r="26" spans="1:22" s="4" customFormat="1">
      <c r="A26" s="52">
        <v>23</v>
      </c>
      <c r="B26" s="52">
        <v>31</v>
      </c>
      <c r="C26" s="52" t="s">
        <v>15</v>
      </c>
      <c r="D26" s="52" t="s">
        <v>16</v>
      </c>
      <c r="E26" s="53" t="s">
        <v>34</v>
      </c>
      <c r="F26" s="52">
        <v>25</v>
      </c>
      <c r="G26" s="52">
        <v>151</v>
      </c>
      <c r="H26" s="52" t="s">
        <v>24</v>
      </c>
      <c r="I26" s="52"/>
      <c r="J26" s="56"/>
      <c r="K26" s="52">
        <v>2500</v>
      </c>
      <c r="L26" s="57">
        <v>354</v>
      </c>
      <c r="M26" s="52" t="s">
        <v>21</v>
      </c>
      <c r="N26" s="52" t="s">
        <v>22</v>
      </c>
      <c r="O26" s="58">
        <f t="shared" si="6"/>
        <v>0.5</v>
      </c>
      <c r="P26" s="58">
        <f t="shared" si="0"/>
        <v>177</v>
      </c>
      <c r="Q26" s="59">
        <f t="shared" si="1"/>
        <v>177</v>
      </c>
      <c r="R26" s="59">
        <f t="shared" si="2"/>
        <v>0</v>
      </c>
      <c r="S26" s="59">
        <f t="shared" si="5"/>
        <v>177</v>
      </c>
      <c r="T26" s="59">
        <f t="shared" si="3"/>
        <v>0</v>
      </c>
      <c r="U26" s="59">
        <f t="shared" si="4"/>
        <v>0</v>
      </c>
      <c r="V26" s="59"/>
    </row>
    <row r="27" spans="1:22" s="4" customFormat="1">
      <c r="A27" s="52">
        <v>24</v>
      </c>
      <c r="B27" s="52">
        <v>32</v>
      </c>
      <c r="C27" s="52" t="s">
        <v>15</v>
      </c>
      <c r="D27" s="52" t="s">
        <v>16</v>
      </c>
      <c r="E27" s="53" t="s">
        <v>59</v>
      </c>
      <c r="F27" s="52">
        <v>25</v>
      </c>
      <c r="G27" s="52">
        <v>152</v>
      </c>
      <c r="H27" s="52" t="s">
        <v>24</v>
      </c>
      <c r="I27" s="55"/>
      <c r="J27" s="56"/>
      <c r="K27" s="52">
        <v>4000</v>
      </c>
      <c r="L27" s="57">
        <v>564</v>
      </c>
      <c r="M27" s="52" t="s">
        <v>21</v>
      </c>
      <c r="N27" s="52" t="s">
        <v>22</v>
      </c>
      <c r="O27" s="58">
        <f t="shared" si="6"/>
        <v>0.5</v>
      </c>
      <c r="P27" s="58">
        <f t="shared" si="0"/>
        <v>282</v>
      </c>
      <c r="Q27" s="59">
        <f t="shared" si="1"/>
        <v>282</v>
      </c>
      <c r="R27" s="59">
        <f t="shared" si="2"/>
        <v>0</v>
      </c>
      <c r="S27" s="59">
        <f t="shared" si="5"/>
        <v>282</v>
      </c>
      <c r="T27" s="59">
        <f t="shared" si="3"/>
        <v>0</v>
      </c>
      <c r="U27" s="59">
        <f t="shared" si="4"/>
        <v>0</v>
      </c>
      <c r="V27" s="59"/>
    </row>
    <row r="28" spans="1:22" s="4" customFormat="1">
      <c r="A28" s="52">
        <v>25</v>
      </c>
      <c r="B28" s="52">
        <v>33</v>
      </c>
      <c r="C28" s="52" t="s">
        <v>15</v>
      </c>
      <c r="D28" s="52" t="s">
        <v>16</v>
      </c>
      <c r="E28" s="53" t="s">
        <v>60</v>
      </c>
      <c r="F28" s="52">
        <v>25</v>
      </c>
      <c r="G28" s="52">
        <v>153</v>
      </c>
      <c r="H28" s="52" t="s">
        <v>24</v>
      </c>
      <c r="I28" s="55"/>
      <c r="J28" s="56"/>
      <c r="K28" s="52">
        <v>5000</v>
      </c>
      <c r="L28" s="57">
        <v>704</v>
      </c>
      <c r="M28" s="52" t="s">
        <v>21</v>
      </c>
      <c r="N28" s="52" t="s">
        <v>22</v>
      </c>
      <c r="O28" s="58">
        <f t="shared" si="6"/>
        <v>0.5</v>
      </c>
      <c r="P28" s="58">
        <f t="shared" si="0"/>
        <v>352</v>
      </c>
      <c r="Q28" s="59">
        <f t="shared" si="1"/>
        <v>352</v>
      </c>
      <c r="R28" s="59">
        <f t="shared" si="2"/>
        <v>0</v>
      </c>
      <c r="S28" s="59">
        <f t="shared" si="5"/>
        <v>352</v>
      </c>
      <c r="T28" s="59">
        <f t="shared" si="3"/>
        <v>0</v>
      </c>
      <c r="U28" s="59">
        <f t="shared" si="4"/>
        <v>0</v>
      </c>
      <c r="V28" s="59"/>
    </row>
    <row r="29" spans="1:22" s="4" customFormat="1">
      <c r="A29" s="52">
        <v>26</v>
      </c>
      <c r="B29" s="52">
        <v>34</v>
      </c>
      <c r="C29" s="52" t="s">
        <v>15</v>
      </c>
      <c r="D29" s="52" t="s">
        <v>16</v>
      </c>
      <c r="E29" s="53" t="s">
        <v>61</v>
      </c>
      <c r="F29" s="52">
        <v>25</v>
      </c>
      <c r="G29" s="52">
        <v>154</v>
      </c>
      <c r="H29" s="52" t="s">
        <v>24</v>
      </c>
      <c r="I29" s="55"/>
      <c r="J29" s="56"/>
      <c r="K29" s="52">
        <v>2500</v>
      </c>
      <c r="L29" s="57">
        <v>351</v>
      </c>
      <c r="M29" s="52" t="s">
        <v>21</v>
      </c>
      <c r="N29" s="52" t="s">
        <v>22</v>
      </c>
      <c r="O29" s="58">
        <f t="shared" si="6"/>
        <v>0.5</v>
      </c>
      <c r="P29" s="58">
        <f t="shared" si="0"/>
        <v>175.5</v>
      </c>
      <c r="Q29" s="59">
        <f t="shared" si="1"/>
        <v>175.5</v>
      </c>
      <c r="R29" s="59">
        <f t="shared" si="2"/>
        <v>0</v>
      </c>
      <c r="S29" s="59">
        <f t="shared" si="5"/>
        <v>175.5</v>
      </c>
      <c r="T29" s="59">
        <f t="shared" si="3"/>
        <v>0</v>
      </c>
      <c r="U29" s="59">
        <f t="shared" si="4"/>
        <v>0</v>
      </c>
      <c r="V29" s="59"/>
    </row>
    <row r="30" spans="1:22" s="4" customFormat="1">
      <c r="A30" s="52">
        <v>27</v>
      </c>
      <c r="B30" s="52">
        <v>35</v>
      </c>
      <c r="C30" s="52" t="s">
        <v>15</v>
      </c>
      <c r="D30" s="52" t="s">
        <v>16</v>
      </c>
      <c r="E30" s="53" t="s">
        <v>62</v>
      </c>
      <c r="F30" s="52">
        <v>25</v>
      </c>
      <c r="G30" s="52">
        <v>155</v>
      </c>
      <c r="H30" s="52" t="s">
        <v>24</v>
      </c>
      <c r="I30" s="55"/>
      <c r="J30" s="56"/>
      <c r="K30" s="52">
        <v>5000</v>
      </c>
      <c r="L30" s="57">
        <v>705</v>
      </c>
      <c r="M30" s="52" t="s">
        <v>21</v>
      </c>
      <c r="N30" s="52" t="s">
        <v>22</v>
      </c>
      <c r="O30" s="58">
        <f t="shared" si="6"/>
        <v>0.5</v>
      </c>
      <c r="P30" s="58">
        <f t="shared" si="0"/>
        <v>352.5</v>
      </c>
      <c r="Q30" s="59">
        <f t="shared" si="1"/>
        <v>352.5</v>
      </c>
      <c r="R30" s="59">
        <f t="shared" si="2"/>
        <v>0</v>
      </c>
      <c r="S30" s="59">
        <f t="shared" si="5"/>
        <v>352.5</v>
      </c>
      <c r="T30" s="59">
        <f t="shared" si="3"/>
        <v>0</v>
      </c>
      <c r="U30" s="59">
        <f t="shared" si="4"/>
        <v>0</v>
      </c>
      <c r="V30" s="59"/>
    </row>
    <row r="31" spans="1:22" s="4" customFormat="1">
      <c r="A31" s="52">
        <v>28</v>
      </c>
      <c r="B31" s="52">
        <v>36</v>
      </c>
      <c r="C31" s="52" t="s">
        <v>15</v>
      </c>
      <c r="D31" s="52" t="s">
        <v>16</v>
      </c>
      <c r="E31" s="53" t="s">
        <v>63</v>
      </c>
      <c r="F31" s="52">
        <v>25</v>
      </c>
      <c r="G31" s="52">
        <v>156</v>
      </c>
      <c r="H31" s="52" t="s">
        <v>24</v>
      </c>
      <c r="I31" s="55"/>
      <c r="J31" s="56"/>
      <c r="K31" s="52">
        <v>5000</v>
      </c>
      <c r="L31" s="57">
        <v>557</v>
      </c>
      <c r="M31" s="52" t="s">
        <v>21</v>
      </c>
      <c r="N31" s="52" t="s">
        <v>22</v>
      </c>
      <c r="O31" s="58">
        <f t="shared" si="6"/>
        <v>0.5</v>
      </c>
      <c r="P31" s="58">
        <f t="shared" si="0"/>
        <v>278.5</v>
      </c>
      <c r="Q31" s="59">
        <f t="shared" si="1"/>
        <v>278.5</v>
      </c>
      <c r="R31" s="59">
        <f t="shared" si="2"/>
        <v>0</v>
      </c>
      <c r="S31" s="59">
        <f t="shared" si="5"/>
        <v>278.5</v>
      </c>
      <c r="T31" s="59">
        <f t="shared" si="3"/>
        <v>0</v>
      </c>
      <c r="U31" s="59">
        <f t="shared" si="4"/>
        <v>0</v>
      </c>
      <c r="V31" s="59"/>
    </row>
    <row r="32" spans="1:22" s="4" customFormat="1">
      <c r="A32" s="52">
        <v>29</v>
      </c>
      <c r="B32" s="52">
        <v>37</v>
      </c>
      <c r="C32" s="52" t="s">
        <v>15</v>
      </c>
      <c r="D32" s="52" t="s">
        <v>16</v>
      </c>
      <c r="E32" s="53" t="s">
        <v>64</v>
      </c>
      <c r="F32" s="52">
        <v>25</v>
      </c>
      <c r="G32" s="52">
        <v>157</v>
      </c>
      <c r="H32" s="52" t="s">
        <v>24</v>
      </c>
      <c r="I32" s="55" t="s">
        <v>65</v>
      </c>
      <c r="J32" s="56">
        <v>31761</v>
      </c>
      <c r="K32" s="52" t="s">
        <v>66</v>
      </c>
      <c r="L32" s="57">
        <v>452</v>
      </c>
      <c r="M32" s="52" t="s">
        <v>21</v>
      </c>
      <c r="N32" s="52" t="s">
        <v>22</v>
      </c>
      <c r="O32" s="58">
        <f t="shared" si="6"/>
        <v>0.5</v>
      </c>
      <c r="P32" s="58">
        <f t="shared" si="0"/>
        <v>226</v>
      </c>
      <c r="Q32" s="59">
        <f t="shared" si="1"/>
        <v>226</v>
      </c>
      <c r="R32" s="59">
        <f t="shared" si="2"/>
        <v>0</v>
      </c>
      <c r="S32" s="59">
        <f t="shared" si="5"/>
        <v>226</v>
      </c>
      <c r="T32" s="59">
        <f t="shared" si="3"/>
        <v>0</v>
      </c>
      <c r="U32" s="59">
        <f t="shared" si="4"/>
        <v>0</v>
      </c>
      <c r="V32" s="59"/>
    </row>
    <row r="33" spans="1:22" s="4" customFormat="1">
      <c r="A33" s="52">
        <v>30</v>
      </c>
      <c r="B33" s="52">
        <v>38</v>
      </c>
      <c r="C33" s="52" t="s">
        <v>15</v>
      </c>
      <c r="D33" s="52" t="s">
        <v>16</v>
      </c>
      <c r="E33" s="53" t="s">
        <v>67</v>
      </c>
      <c r="F33" s="52">
        <v>25</v>
      </c>
      <c r="G33" s="52">
        <v>158</v>
      </c>
      <c r="H33" s="52" t="s">
        <v>24</v>
      </c>
      <c r="I33" s="55" t="s">
        <v>68</v>
      </c>
      <c r="J33" s="56">
        <v>33101</v>
      </c>
      <c r="K33" s="52" t="s">
        <v>69</v>
      </c>
      <c r="L33" s="57">
        <v>346</v>
      </c>
      <c r="M33" s="52" t="s">
        <v>21</v>
      </c>
      <c r="N33" s="52" t="s">
        <v>22</v>
      </c>
      <c r="O33" s="58">
        <f t="shared" si="6"/>
        <v>0.5</v>
      </c>
      <c r="P33" s="58">
        <f t="shared" si="0"/>
        <v>173</v>
      </c>
      <c r="Q33" s="59">
        <f t="shared" si="1"/>
        <v>173</v>
      </c>
      <c r="R33" s="59">
        <f t="shared" si="2"/>
        <v>0</v>
      </c>
      <c r="S33" s="59">
        <f t="shared" si="5"/>
        <v>173</v>
      </c>
      <c r="T33" s="59">
        <f t="shared" si="3"/>
        <v>0</v>
      </c>
      <c r="U33" s="59">
        <f t="shared" si="4"/>
        <v>0</v>
      </c>
      <c r="V33" s="59"/>
    </row>
    <row r="34" spans="1:22" s="4" customFormat="1">
      <c r="A34" s="52">
        <v>31</v>
      </c>
      <c r="B34" s="52">
        <v>39</v>
      </c>
      <c r="C34" s="52" t="s">
        <v>15</v>
      </c>
      <c r="D34" s="52" t="s">
        <v>16</v>
      </c>
      <c r="E34" s="53" t="s">
        <v>70</v>
      </c>
      <c r="F34" s="52">
        <v>25</v>
      </c>
      <c r="G34" s="52">
        <v>159</v>
      </c>
      <c r="H34" s="52" t="s">
        <v>24</v>
      </c>
      <c r="I34" s="55"/>
      <c r="J34" s="56"/>
      <c r="K34" s="52">
        <v>2500</v>
      </c>
      <c r="L34" s="57">
        <v>47</v>
      </c>
      <c r="M34" s="52" t="s">
        <v>21</v>
      </c>
      <c r="N34" s="52" t="s">
        <v>22</v>
      </c>
      <c r="O34" s="58">
        <f t="shared" si="6"/>
        <v>0.5</v>
      </c>
      <c r="P34" s="58">
        <f t="shared" si="0"/>
        <v>23.5</v>
      </c>
      <c r="Q34" s="59">
        <f t="shared" si="1"/>
        <v>23.5</v>
      </c>
      <c r="R34" s="59">
        <f t="shared" si="2"/>
        <v>0</v>
      </c>
      <c r="S34" s="59">
        <f t="shared" si="5"/>
        <v>23.5</v>
      </c>
      <c r="T34" s="59">
        <f t="shared" si="3"/>
        <v>0</v>
      </c>
      <c r="U34" s="59">
        <f t="shared" si="4"/>
        <v>0</v>
      </c>
      <c r="V34" s="59"/>
    </row>
    <row r="35" spans="1:22" s="4" customFormat="1">
      <c r="A35" s="52">
        <v>32</v>
      </c>
      <c r="B35" s="52">
        <v>40</v>
      </c>
      <c r="C35" s="52" t="s">
        <v>15</v>
      </c>
      <c r="D35" s="52" t="s">
        <v>16</v>
      </c>
      <c r="E35" s="53" t="s">
        <v>71</v>
      </c>
      <c r="F35" s="52">
        <v>25</v>
      </c>
      <c r="G35" s="52">
        <v>160</v>
      </c>
      <c r="H35" s="52" t="s">
        <v>24</v>
      </c>
      <c r="I35" s="55"/>
      <c r="J35" s="56"/>
      <c r="K35" s="52">
        <v>5000</v>
      </c>
      <c r="L35" s="57">
        <v>14</v>
      </c>
      <c r="M35" s="52" t="s">
        <v>21</v>
      </c>
      <c r="N35" s="52" t="s">
        <v>22</v>
      </c>
      <c r="O35" s="58">
        <f t="shared" si="6"/>
        <v>0.5</v>
      </c>
      <c r="P35" s="58">
        <f t="shared" si="0"/>
        <v>7</v>
      </c>
      <c r="Q35" s="59">
        <f t="shared" si="1"/>
        <v>7</v>
      </c>
      <c r="R35" s="59">
        <f t="shared" si="2"/>
        <v>0</v>
      </c>
      <c r="S35" s="59">
        <f t="shared" si="5"/>
        <v>7</v>
      </c>
      <c r="T35" s="59">
        <f t="shared" si="3"/>
        <v>0</v>
      </c>
      <c r="U35" s="59">
        <f t="shared" si="4"/>
        <v>0</v>
      </c>
      <c r="V35" s="59"/>
    </row>
    <row r="36" spans="1:22" s="4" customFormat="1">
      <c r="A36" s="52">
        <v>33</v>
      </c>
      <c r="B36" s="52">
        <v>41</v>
      </c>
      <c r="C36" s="52" t="s">
        <v>15</v>
      </c>
      <c r="D36" s="52" t="s">
        <v>16</v>
      </c>
      <c r="E36" s="53" t="s">
        <v>72</v>
      </c>
      <c r="F36" s="52">
        <v>25</v>
      </c>
      <c r="G36" s="52">
        <v>161</v>
      </c>
      <c r="H36" s="52" t="s">
        <v>24</v>
      </c>
      <c r="I36" s="55"/>
      <c r="J36" s="56"/>
      <c r="K36" s="52">
        <v>5000</v>
      </c>
      <c r="L36" s="57">
        <v>7</v>
      </c>
      <c r="M36" s="52" t="s">
        <v>21</v>
      </c>
      <c r="N36" s="52" t="s">
        <v>22</v>
      </c>
      <c r="O36" s="58">
        <f t="shared" si="6"/>
        <v>0.5</v>
      </c>
      <c r="P36" s="58">
        <f t="shared" si="0"/>
        <v>3.5</v>
      </c>
      <c r="Q36" s="59">
        <f t="shared" si="1"/>
        <v>3.5</v>
      </c>
      <c r="R36" s="59">
        <f t="shared" si="2"/>
        <v>0</v>
      </c>
      <c r="S36" s="59">
        <f t="shared" si="5"/>
        <v>3.5</v>
      </c>
      <c r="T36" s="59">
        <f t="shared" si="3"/>
        <v>0</v>
      </c>
      <c r="U36" s="59">
        <f t="shared" si="4"/>
        <v>0</v>
      </c>
      <c r="V36" s="59"/>
    </row>
    <row r="37" spans="1:22" s="4" customFormat="1">
      <c r="A37" s="52">
        <v>34</v>
      </c>
      <c r="B37" s="52">
        <v>43</v>
      </c>
      <c r="C37" s="52" t="s">
        <v>15</v>
      </c>
      <c r="D37" s="52" t="s">
        <v>16</v>
      </c>
      <c r="E37" s="53" t="s">
        <v>73</v>
      </c>
      <c r="F37" s="52">
        <v>25</v>
      </c>
      <c r="G37" s="52">
        <v>109</v>
      </c>
      <c r="H37" s="52" t="s">
        <v>24</v>
      </c>
      <c r="I37" s="55"/>
      <c r="J37" s="56"/>
      <c r="K37" s="52">
        <v>5000</v>
      </c>
      <c r="L37" s="57">
        <v>61</v>
      </c>
      <c r="M37" s="52" t="s">
        <v>21</v>
      </c>
      <c r="N37" s="52" t="s">
        <v>22</v>
      </c>
      <c r="O37" s="58">
        <f t="shared" si="6"/>
        <v>0.5</v>
      </c>
      <c r="P37" s="58">
        <f t="shared" si="0"/>
        <v>30.5</v>
      </c>
      <c r="Q37" s="59">
        <f t="shared" si="1"/>
        <v>30.5</v>
      </c>
      <c r="R37" s="59">
        <f t="shared" si="2"/>
        <v>0</v>
      </c>
      <c r="S37" s="59">
        <f t="shared" si="5"/>
        <v>30.5</v>
      </c>
      <c r="T37" s="59">
        <f t="shared" si="3"/>
        <v>0</v>
      </c>
      <c r="U37" s="59">
        <f t="shared" si="4"/>
        <v>0</v>
      </c>
      <c r="V37" s="59"/>
    </row>
    <row r="38" spans="1:22" s="4" customFormat="1">
      <c r="A38" s="52">
        <v>35</v>
      </c>
      <c r="B38" s="52">
        <v>44</v>
      </c>
      <c r="C38" s="52" t="s">
        <v>15</v>
      </c>
      <c r="D38" s="52" t="s">
        <v>16</v>
      </c>
      <c r="E38" s="53" t="s">
        <v>74</v>
      </c>
      <c r="F38" s="52">
        <v>25</v>
      </c>
      <c r="G38" s="52">
        <v>110</v>
      </c>
      <c r="H38" s="52" t="s">
        <v>24</v>
      </c>
      <c r="I38" s="55"/>
      <c r="J38" s="56"/>
      <c r="K38" s="52">
        <v>2500</v>
      </c>
      <c r="L38" s="57">
        <v>177</v>
      </c>
      <c r="M38" s="52" t="s">
        <v>21</v>
      </c>
      <c r="N38" s="52" t="s">
        <v>22</v>
      </c>
      <c r="O38" s="58">
        <f t="shared" si="6"/>
        <v>0.5</v>
      </c>
      <c r="P38" s="58">
        <f t="shared" si="0"/>
        <v>88.5</v>
      </c>
      <c r="Q38" s="59">
        <f t="shared" si="1"/>
        <v>88.5</v>
      </c>
      <c r="R38" s="59">
        <f t="shared" si="2"/>
        <v>0</v>
      </c>
      <c r="S38" s="59">
        <f t="shared" si="5"/>
        <v>88.5</v>
      </c>
      <c r="T38" s="59">
        <f t="shared" si="3"/>
        <v>0</v>
      </c>
      <c r="U38" s="59">
        <f t="shared" si="4"/>
        <v>0</v>
      </c>
      <c r="V38" s="59"/>
    </row>
    <row r="39" spans="1:22" s="4" customFormat="1">
      <c r="A39" s="52">
        <v>36</v>
      </c>
      <c r="B39" s="52">
        <v>45</v>
      </c>
      <c r="C39" s="52" t="s">
        <v>15</v>
      </c>
      <c r="D39" s="52" t="s">
        <v>16</v>
      </c>
      <c r="E39" s="53" t="s">
        <v>75</v>
      </c>
      <c r="F39" s="52">
        <v>25</v>
      </c>
      <c r="G39" s="52">
        <v>111</v>
      </c>
      <c r="H39" s="52" t="s">
        <v>24</v>
      </c>
      <c r="I39" s="55"/>
      <c r="J39" s="56"/>
      <c r="K39" s="52">
        <v>5000</v>
      </c>
      <c r="L39" s="57">
        <v>584</v>
      </c>
      <c r="M39" s="52" t="s">
        <v>21</v>
      </c>
      <c r="N39" s="52" t="s">
        <v>22</v>
      </c>
      <c r="O39" s="58">
        <f t="shared" si="6"/>
        <v>0.5</v>
      </c>
      <c r="P39" s="58">
        <f t="shared" si="0"/>
        <v>292</v>
      </c>
      <c r="Q39" s="59">
        <f t="shared" si="1"/>
        <v>292</v>
      </c>
      <c r="R39" s="59">
        <f t="shared" si="2"/>
        <v>0</v>
      </c>
      <c r="S39" s="59">
        <f t="shared" si="5"/>
        <v>292</v>
      </c>
      <c r="T39" s="59">
        <f t="shared" si="3"/>
        <v>0</v>
      </c>
      <c r="U39" s="59">
        <f t="shared" si="4"/>
        <v>0</v>
      </c>
      <c r="V39" s="59"/>
    </row>
    <row r="40" spans="1:22" s="4" customFormat="1">
      <c r="A40" s="52">
        <v>37</v>
      </c>
      <c r="B40" s="52">
        <v>46</v>
      </c>
      <c r="C40" s="52" t="s">
        <v>15</v>
      </c>
      <c r="D40" s="52" t="s">
        <v>16</v>
      </c>
      <c r="E40" s="53" t="s">
        <v>76</v>
      </c>
      <c r="F40" s="52">
        <v>25</v>
      </c>
      <c r="G40" s="52">
        <v>112</v>
      </c>
      <c r="H40" s="52" t="s">
        <v>24</v>
      </c>
      <c r="I40" s="55"/>
      <c r="J40" s="56"/>
      <c r="K40" s="52">
        <v>2500</v>
      </c>
      <c r="L40" s="57">
        <v>378</v>
      </c>
      <c r="M40" s="52" t="s">
        <v>21</v>
      </c>
      <c r="N40" s="52" t="s">
        <v>22</v>
      </c>
      <c r="O40" s="58">
        <f t="shared" si="6"/>
        <v>0.5</v>
      </c>
      <c r="P40" s="58">
        <f t="shared" si="0"/>
        <v>189</v>
      </c>
      <c r="Q40" s="59">
        <f t="shared" si="1"/>
        <v>189</v>
      </c>
      <c r="R40" s="59">
        <f t="shared" si="2"/>
        <v>0</v>
      </c>
      <c r="S40" s="59">
        <f t="shared" si="5"/>
        <v>189</v>
      </c>
      <c r="T40" s="59">
        <f t="shared" si="3"/>
        <v>0</v>
      </c>
      <c r="U40" s="59">
        <f t="shared" si="4"/>
        <v>0</v>
      </c>
      <c r="V40" s="59"/>
    </row>
    <row r="41" spans="1:22" s="4" customFormat="1">
      <c r="A41" s="52">
        <v>38</v>
      </c>
      <c r="B41" s="52">
        <v>47</v>
      </c>
      <c r="C41" s="52" t="s">
        <v>15</v>
      </c>
      <c r="D41" s="52" t="s">
        <v>16</v>
      </c>
      <c r="E41" s="53" t="s">
        <v>77</v>
      </c>
      <c r="F41" s="52">
        <v>25</v>
      </c>
      <c r="G41" s="52">
        <v>113</v>
      </c>
      <c r="H41" s="52" t="s">
        <v>24</v>
      </c>
      <c r="I41" s="55"/>
      <c r="J41" s="56"/>
      <c r="K41" s="52">
        <v>2500</v>
      </c>
      <c r="L41" s="57">
        <v>442</v>
      </c>
      <c r="M41" s="52" t="s">
        <v>21</v>
      </c>
      <c r="N41" s="52" t="s">
        <v>22</v>
      </c>
      <c r="O41" s="58">
        <f t="shared" si="6"/>
        <v>0.5</v>
      </c>
      <c r="P41" s="58">
        <f t="shared" si="0"/>
        <v>221</v>
      </c>
      <c r="Q41" s="59">
        <f t="shared" si="1"/>
        <v>221</v>
      </c>
      <c r="R41" s="59">
        <f t="shared" si="2"/>
        <v>0</v>
      </c>
      <c r="S41" s="59">
        <f t="shared" si="5"/>
        <v>221</v>
      </c>
      <c r="T41" s="59">
        <f t="shared" si="3"/>
        <v>0</v>
      </c>
      <c r="U41" s="59">
        <f t="shared" si="4"/>
        <v>0</v>
      </c>
      <c r="V41" s="59"/>
    </row>
    <row r="42" spans="1:22" s="4" customFormat="1">
      <c r="A42" s="52">
        <v>39</v>
      </c>
      <c r="B42" s="52">
        <v>48</v>
      </c>
      <c r="C42" s="52" t="s">
        <v>15</v>
      </c>
      <c r="D42" s="52" t="s">
        <v>16</v>
      </c>
      <c r="E42" s="53" t="s">
        <v>78</v>
      </c>
      <c r="F42" s="52">
        <v>25</v>
      </c>
      <c r="G42" s="52">
        <v>114</v>
      </c>
      <c r="H42" s="52" t="s">
        <v>24</v>
      </c>
      <c r="I42" s="55"/>
      <c r="J42" s="56"/>
      <c r="K42" s="52">
        <v>2500</v>
      </c>
      <c r="L42" s="57">
        <v>506</v>
      </c>
      <c r="M42" s="52" t="s">
        <v>21</v>
      </c>
      <c r="N42" s="52" t="s">
        <v>22</v>
      </c>
      <c r="O42" s="58">
        <f t="shared" si="6"/>
        <v>0.5</v>
      </c>
      <c r="P42" s="58">
        <f t="shared" si="0"/>
        <v>253</v>
      </c>
      <c r="Q42" s="59">
        <f t="shared" si="1"/>
        <v>253</v>
      </c>
      <c r="R42" s="59">
        <f t="shared" si="2"/>
        <v>0</v>
      </c>
      <c r="S42" s="59">
        <f t="shared" si="5"/>
        <v>253</v>
      </c>
      <c r="T42" s="59">
        <f t="shared" si="3"/>
        <v>0</v>
      </c>
      <c r="U42" s="59">
        <f t="shared" si="4"/>
        <v>0</v>
      </c>
      <c r="V42" s="59"/>
    </row>
    <row r="43" spans="1:22" s="4" customFormat="1">
      <c r="A43" s="52">
        <v>40</v>
      </c>
      <c r="B43" s="52">
        <v>49</v>
      </c>
      <c r="C43" s="52" t="s">
        <v>15</v>
      </c>
      <c r="D43" s="52" t="s">
        <v>16</v>
      </c>
      <c r="E43" s="53" t="s">
        <v>79</v>
      </c>
      <c r="F43" s="52">
        <v>25</v>
      </c>
      <c r="G43" s="52">
        <v>115</v>
      </c>
      <c r="H43" s="52" t="s">
        <v>24</v>
      </c>
      <c r="I43" s="55"/>
      <c r="J43" s="56"/>
      <c r="K43" s="52">
        <v>2500</v>
      </c>
      <c r="L43" s="57">
        <v>570</v>
      </c>
      <c r="M43" s="52" t="s">
        <v>21</v>
      </c>
      <c r="N43" s="52" t="s">
        <v>22</v>
      </c>
      <c r="O43" s="58">
        <f t="shared" si="6"/>
        <v>0.5</v>
      </c>
      <c r="P43" s="58">
        <f t="shared" si="0"/>
        <v>285</v>
      </c>
      <c r="Q43" s="59">
        <f t="shared" si="1"/>
        <v>285</v>
      </c>
      <c r="R43" s="59">
        <f t="shared" si="2"/>
        <v>0</v>
      </c>
      <c r="S43" s="59">
        <f t="shared" si="5"/>
        <v>285</v>
      </c>
      <c r="T43" s="59">
        <f t="shared" si="3"/>
        <v>0</v>
      </c>
      <c r="U43" s="59">
        <f t="shared" si="4"/>
        <v>0</v>
      </c>
      <c r="V43" s="59"/>
    </row>
    <row r="44" spans="1:22" s="4" customFormat="1">
      <c r="A44" s="52">
        <v>41</v>
      </c>
      <c r="B44" s="52">
        <v>50</v>
      </c>
      <c r="C44" s="52" t="s">
        <v>15</v>
      </c>
      <c r="D44" s="52" t="s">
        <v>16</v>
      </c>
      <c r="E44" s="53" t="s">
        <v>80</v>
      </c>
      <c r="F44" s="52">
        <v>25</v>
      </c>
      <c r="G44" s="52">
        <v>116</v>
      </c>
      <c r="H44" s="52" t="s">
        <v>24</v>
      </c>
      <c r="I44" s="55" t="s">
        <v>81</v>
      </c>
      <c r="J44" s="56">
        <v>33867</v>
      </c>
      <c r="K44" s="52">
        <v>2500</v>
      </c>
      <c r="L44" s="57">
        <v>653</v>
      </c>
      <c r="M44" s="52" t="s">
        <v>21</v>
      </c>
      <c r="N44" s="52" t="s">
        <v>22</v>
      </c>
      <c r="O44" s="58">
        <f t="shared" si="6"/>
        <v>0.5</v>
      </c>
      <c r="P44" s="58">
        <f t="shared" si="0"/>
        <v>326.5</v>
      </c>
      <c r="Q44" s="59">
        <f t="shared" si="1"/>
        <v>326.5</v>
      </c>
      <c r="R44" s="59">
        <f t="shared" si="2"/>
        <v>0</v>
      </c>
      <c r="S44" s="59">
        <f t="shared" si="5"/>
        <v>326.5</v>
      </c>
      <c r="T44" s="59">
        <f t="shared" si="3"/>
        <v>0</v>
      </c>
      <c r="U44" s="59">
        <f t="shared" si="4"/>
        <v>0</v>
      </c>
      <c r="V44" s="59"/>
    </row>
    <row r="45" spans="1:22" s="4" customFormat="1">
      <c r="A45" s="52">
        <v>42</v>
      </c>
      <c r="B45" s="52">
        <v>51</v>
      </c>
      <c r="C45" s="52" t="s">
        <v>15</v>
      </c>
      <c r="D45" s="52" t="s">
        <v>16</v>
      </c>
      <c r="E45" s="53" t="s">
        <v>82</v>
      </c>
      <c r="F45" s="52">
        <v>25</v>
      </c>
      <c r="G45" s="52">
        <v>117</v>
      </c>
      <c r="H45" s="52" t="s">
        <v>24</v>
      </c>
      <c r="I45" s="55"/>
      <c r="J45" s="56"/>
      <c r="K45" s="52">
        <v>5000</v>
      </c>
      <c r="L45" s="57">
        <v>41</v>
      </c>
      <c r="M45" s="52" t="s">
        <v>21</v>
      </c>
      <c r="N45" s="52" t="s">
        <v>22</v>
      </c>
      <c r="O45" s="58">
        <f t="shared" si="6"/>
        <v>0.5</v>
      </c>
      <c r="P45" s="58">
        <f t="shared" si="0"/>
        <v>20.5</v>
      </c>
      <c r="Q45" s="59">
        <f t="shared" si="1"/>
        <v>20.5</v>
      </c>
      <c r="R45" s="59">
        <f t="shared" si="2"/>
        <v>0</v>
      </c>
      <c r="S45" s="59">
        <f t="shared" si="5"/>
        <v>20.5</v>
      </c>
      <c r="T45" s="59">
        <f t="shared" si="3"/>
        <v>0</v>
      </c>
      <c r="U45" s="59">
        <f t="shared" si="4"/>
        <v>0</v>
      </c>
      <c r="V45" s="59"/>
    </row>
    <row r="46" spans="1:22" s="4" customFormat="1">
      <c r="A46" s="52">
        <v>43</v>
      </c>
      <c r="B46" s="52">
        <v>52</v>
      </c>
      <c r="C46" s="52" t="s">
        <v>15</v>
      </c>
      <c r="D46" s="52" t="s">
        <v>16</v>
      </c>
      <c r="E46" s="53" t="s">
        <v>82</v>
      </c>
      <c r="F46" s="52">
        <v>25</v>
      </c>
      <c r="G46" s="52">
        <v>117</v>
      </c>
      <c r="H46" s="52" t="s">
        <v>24</v>
      </c>
      <c r="I46" s="55"/>
      <c r="J46" s="56"/>
      <c r="K46" s="52">
        <v>5000</v>
      </c>
      <c r="L46" s="57">
        <v>1159</v>
      </c>
      <c r="M46" s="52" t="s">
        <v>21</v>
      </c>
      <c r="N46" s="52" t="s">
        <v>22</v>
      </c>
      <c r="O46" s="58">
        <f t="shared" si="6"/>
        <v>1.3</v>
      </c>
      <c r="P46" s="58">
        <f t="shared" si="0"/>
        <v>1506.7</v>
      </c>
      <c r="Q46" s="59">
        <f t="shared" si="1"/>
        <v>1506.7</v>
      </c>
      <c r="R46" s="59">
        <f t="shared" si="2"/>
        <v>0</v>
      </c>
      <c r="S46" s="59">
        <f t="shared" si="5"/>
        <v>1506.7</v>
      </c>
      <c r="T46" s="59">
        <f t="shared" si="3"/>
        <v>0</v>
      </c>
      <c r="U46" s="59">
        <f t="shared" si="4"/>
        <v>0</v>
      </c>
      <c r="V46" s="59"/>
    </row>
    <row r="47" spans="1:22" s="4" customFormat="1">
      <c r="A47" s="52">
        <v>44</v>
      </c>
      <c r="B47" s="52">
        <v>53</v>
      </c>
      <c r="C47" s="52" t="s">
        <v>15</v>
      </c>
      <c r="D47" s="52" t="s">
        <v>16</v>
      </c>
      <c r="E47" s="53" t="s">
        <v>83</v>
      </c>
      <c r="F47" s="52">
        <v>25</v>
      </c>
      <c r="G47" s="52">
        <v>118</v>
      </c>
      <c r="H47" s="52" t="s">
        <v>24</v>
      </c>
      <c r="I47" s="55"/>
      <c r="J47" s="56"/>
      <c r="K47" s="52">
        <v>5000</v>
      </c>
      <c r="L47" s="57">
        <v>1105</v>
      </c>
      <c r="M47" s="52" t="s">
        <v>21</v>
      </c>
      <c r="N47" s="52" t="s">
        <v>22</v>
      </c>
      <c r="O47" s="58">
        <f t="shared" si="6"/>
        <v>1.3</v>
      </c>
      <c r="P47" s="58">
        <f t="shared" si="0"/>
        <v>1436.5</v>
      </c>
      <c r="Q47" s="59">
        <f t="shared" si="1"/>
        <v>1436.5</v>
      </c>
      <c r="R47" s="59">
        <f t="shared" si="2"/>
        <v>0</v>
      </c>
      <c r="S47" s="59">
        <f t="shared" si="5"/>
        <v>1436.5</v>
      </c>
      <c r="T47" s="59">
        <f t="shared" si="3"/>
        <v>0</v>
      </c>
      <c r="U47" s="59">
        <f t="shared" si="4"/>
        <v>0</v>
      </c>
      <c r="V47" s="59"/>
    </row>
    <row r="48" spans="1:22" s="4" customFormat="1">
      <c r="A48" s="52">
        <v>45</v>
      </c>
      <c r="B48" s="52">
        <v>54</v>
      </c>
      <c r="C48" s="52" t="s">
        <v>15</v>
      </c>
      <c r="D48" s="52" t="s">
        <v>16</v>
      </c>
      <c r="E48" s="53" t="s">
        <v>84</v>
      </c>
      <c r="F48" s="52">
        <v>25</v>
      </c>
      <c r="G48" s="52">
        <v>119</v>
      </c>
      <c r="H48" s="52" t="s">
        <v>24</v>
      </c>
      <c r="I48" s="55"/>
      <c r="J48" s="56"/>
      <c r="K48" s="52">
        <v>5000</v>
      </c>
      <c r="L48" s="57">
        <v>1052</v>
      </c>
      <c r="M48" s="52" t="s">
        <v>21</v>
      </c>
      <c r="N48" s="52" t="s">
        <v>22</v>
      </c>
      <c r="O48" s="58">
        <f t="shared" si="6"/>
        <v>1.3</v>
      </c>
      <c r="P48" s="58">
        <f t="shared" si="0"/>
        <v>1367.6000000000001</v>
      </c>
      <c r="Q48" s="59">
        <f t="shared" si="1"/>
        <v>1367.6000000000001</v>
      </c>
      <c r="R48" s="59">
        <f t="shared" si="2"/>
        <v>0</v>
      </c>
      <c r="S48" s="59">
        <f t="shared" si="5"/>
        <v>1367.6000000000001</v>
      </c>
      <c r="T48" s="59">
        <f t="shared" si="3"/>
        <v>0</v>
      </c>
      <c r="U48" s="59">
        <f t="shared" si="4"/>
        <v>0</v>
      </c>
      <c r="V48" s="59"/>
    </row>
    <row r="49" spans="1:22" s="4" customFormat="1">
      <c r="A49" s="52">
        <v>46</v>
      </c>
      <c r="B49" s="52">
        <v>55</v>
      </c>
      <c r="C49" s="52" t="s">
        <v>15</v>
      </c>
      <c r="D49" s="52" t="s">
        <v>16</v>
      </c>
      <c r="E49" s="53" t="s">
        <v>83</v>
      </c>
      <c r="F49" s="52">
        <v>25</v>
      </c>
      <c r="G49" s="52">
        <v>120</v>
      </c>
      <c r="H49" s="52" t="s">
        <v>24</v>
      </c>
      <c r="I49" s="55"/>
      <c r="J49" s="56"/>
      <c r="K49" s="52">
        <v>5000</v>
      </c>
      <c r="L49" s="57">
        <v>998</v>
      </c>
      <c r="M49" s="52" t="s">
        <v>21</v>
      </c>
      <c r="N49" s="52" t="s">
        <v>22</v>
      </c>
      <c r="O49" s="58">
        <f t="shared" si="6"/>
        <v>0.5</v>
      </c>
      <c r="P49" s="58">
        <f t="shared" si="0"/>
        <v>499</v>
      </c>
      <c r="Q49" s="59">
        <f t="shared" si="1"/>
        <v>499</v>
      </c>
      <c r="R49" s="59">
        <f t="shared" si="2"/>
        <v>0</v>
      </c>
      <c r="S49" s="59">
        <f t="shared" si="5"/>
        <v>499</v>
      </c>
      <c r="T49" s="59">
        <f t="shared" si="3"/>
        <v>0</v>
      </c>
      <c r="U49" s="59">
        <f t="shared" si="4"/>
        <v>0</v>
      </c>
      <c r="V49" s="59"/>
    </row>
    <row r="50" spans="1:22" s="4" customFormat="1">
      <c r="A50" s="52">
        <v>47</v>
      </c>
      <c r="B50" s="52">
        <v>56</v>
      </c>
      <c r="C50" s="52" t="s">
        <v>15</v>
      </c>
      <c r="D50" s="52" t="s">
        <v>16</v>
      </c>
      <c r="E50" s="53" t="s">
        <v>85</v>
      </c>
      <c r="F50" s="52">
        <v>25</v>
      </c>
      <c r="G50" s="52">
        <v>121</v>
      </c>
      <c r="H50" s="52" t="s">
        <v>24</v>
      </c>
      <c r="I50" s="55" t="s">
        <v>86</v>
      </c>
      <c r="J50" s="56">
        <v>33277</v>
      </c>
      <c r="K50" s="52" t="s">
        <v>87</v>
      </c>
      <c r="L50" s="57">
        <v>934</v>
      </c>
      <c r="M50" s="52" t="s">
        <v>21</v>
      </c>
      <c r="N50" s="52" t="s">
        <v>22</v>
      </c>
      <c r="O50" s="58">
        <f t="shared" si="6"/>
        <v>0.5</v>
      </c>
      <c r="P50" s="58">
        <f t="shared" si="0"/>
        <v>467</v>
      </c>
      <c r="Q50" s="59">
        <f t="shared" si="1"/>
        <v>467</v>
      </c>
      <c r="R50" s="59">
        <f t="shared" si="2"/>
        <v>0</v>
      </c>
      <c r="S50" s="59">
        <f t="shared" si="5"/>
        <v>467</v>
      </c>
      <c r="T50" s="59">
        <f t="shared" si="3"/>
        <v>0</v>
      </c>
      <c r="U50" s="59">
        <f t="shared" si="4"/>
        <v>0</v>
      </c>
      <c r="V50" s="59"/>
    </row>
    <row r="51" spans="1:22" s="4" customFormat="1">
      <c r="A51" s="52">
        <v>48</v>
      </c>
      <c r="B51" s="52">
        <v>57</v>
      </c>
      <c r="C51" s="52" t="s">
        <v>15</v>
      </c>
      <c r="D51" s="52" t="s">
        <v>16</v>
      </c>
      <c r="E51" s="53" t="s">
        <v>88</v>
      </c>
      <c r="F51" s="52">
        <v>25</v>
      </c>
      <c r="G51" s="52">
        <v>122</v>
      </c>
      <c r="H51" s="52" t="s">
        <v>24</v>
      </c>
      <c r="I51" s="55"/>
      <c r="J51" s="56"/>
      <c r="K51" s="52">
        <v>2500</v>
      </c>
      <c r="L51" s="57">
        <v>393</v>
      </c>
      <c r="M51" s="52" t="s">
        <v>21</v>
      </c>
      <c r="N51" s="52" t="s">
        <v>22</v>
      </c>
      <c r="O51" s="58">
        <f t="shared" si="6"/>
        <v>0.5</v>
      </c>
      <c r="P51" s="58">
        <f t="shared" si="0"/>
        <v>196.5</v>
      </c>
      <c r="Q51" s="59">
        <f t="shared" si="1"/>
        <v>196.5</v>
      </c>
      <c r="R51" s="59">
        <f t="shared" si="2"/>
        <v>0</v>
      </c>
      <c r="S51" s="59">
        <f t="shared" si="5"/>
        <v>196.5</v>
      </c>
      <c r="T51" s="59">
        <f t="shared" si="3"/>
        <v>0</v>
      </c>
      <c r="U51" s="59">
        <f t="shared" si="4"/>
        <v>0</v>
      </c>
      <c r="V51" s="59"/>
    </row>
    <row r="52" spans="1:22" s="4" customFormat="1">
      <c r="A52" s="52">
        <v>49</v>
      </c>
      <c r="B52" s="52">
        <v>58</v>
      </c>
      <c r="C52" s="52" t="s">
        <v>15</v>
      </c>
      <c r="D52" s="52" t="s">
        <v>16</v>
      </c>
      <c r="E52" s="53" t="s">
        <v>89</v>
      </c>
      <c r="F52" s="52">
        <v>25</v>
      </c>
      <c r="G52" s="52">
        <v>123</v>
      </c>
      <c r="H52" s="52" t="s">
        <v>24</v>
      </c>
      <c r="I52" s="55"/>
      <c r="J52" s="56"/>
      <c r="K52" s="52">
        <v>2500</v>
      </c>
      <c r="L52" s="57">
        <v>406</v>
      </c>
      <c r="M52" s="52" t="s">
        <v>21</v>
      </c>
      <c r="N52" s="52" t="s">
        <v>22</v>
      </c>
      <c r="O52" s="58">
        <f t="shared" si="6"/>
        <v>0.5</v>
      </c>
      <c r="P52" s="58">
        <f t="shared" si="0"/>
        <v>203</v>
      </c>
      <c r="Q52" s="59">
        <f t="shared" si="1"/>
        <v>203</v>
      </c>
      <c r="R52" s="59">
        <f t="shared" si="2"/>
        <v>0</v>
      </c>
      <c r="S52" s="59">
        <f t="shared" si="5"/>
        <v>203</v>
      </c>
      <c r="T52" s="59">
        <f t="shared" si="3"/>
        <v>0</v>
      </c>
      <c r="U52" s="59">
        <f t="shared" si="4"/>
        <v>0</v>
      </c>
      <c r="V52" s="59"/>
    </row>
    <row r="53" spans="1:22" s="4" customFormat="1">
      <c r="A53" s="52">
        <v>50</v>
      </c>
      <c r="B53" s="52">
        <v>59</v>
      </c>
      <c r="C53" s="52" t="s">
        <v>15</v>
      </c>
      <c r="D53" s="52" t="s">
        <v>16</v>
      </c>
      <c r="E53" s="53" t="s">
        <v>90</v>
      </c>
      <c r="F53" s="52">
        <v>25</v>
      </c>
      <c r="G53" s="52">
        <v>123</v>
      </c>
      <c r="H53" s="52" t="s">
        <v>24</v>
      </c>
      <c r="I53" s="55"/>
      <c r="J53" s="56"/>
      <c r="K53" s="52">
        <v>5000</v>
      </c>
      <c r="L53" s="57">
        <v>795</v>
      </c>
      <c r="M53" s="52" t="s">
        <v>21</v>
      </c>
      <c r="N53" s="52" t="s">
        <v>22</v>
      </c>
      <c r="O53" s="58">
        <f t="shared" si="6"/>
        <v>0.5</v>
      </c>
      <c r="P53" s="58">
        <f t="shared" si="0"/>
        <v>397.5</v>
      </c>
      <c r="Q53" s="59">
        <f t="shared" si="1"/>
        <v>397.5</v>
      </c>
      <c r="R53" s="59">
        <f t="shared" si="2"/>
        <v>0</v>
      </c>
      <c r="S53" s="59">
        <f t="shared" si="5"/>
        <v>397.5</v>
      </c>
      <c r="T53" s="59">
        <f t="shared" si="3"/>
        <v>0</v>
      </c>
      <c r="U53" s="59">
        <f t="shared" si="4"/>
        <v>0</v>
      </c>
      <c r="V53" s="59"/>
    </row>
    <row r="54" spans="1:22" s="4" customFormat="1">
      <c r="A54" s="52">
        <v>51</v>
      </c>
      <c r="B54" s="52">
        <v>60</v>
      </c>
      <c r="C54" s="52" t="s">
        <v>15</v>
      </c>
      <c r="D54" s="52" t="s">
        <v>16</v>
      </c>
      <c r="E54" s="53" t="s">
        <v>91</v>
      </c>
      <c r="F54" s="52">
        <v>25</v>
      </c>
      <c r="G54" s="52">
        <v>124</v>
      </c>
      <c r="H54" s="52" t="s">
        <v>24</v>
      </c>
      <c r="I54" s="55"/>
      <c r="J54" s="56"/>
      <c r="K54" s="52">
        <v>2500</v>
      </c>
      <c r="L54" s="57">
        <v>392</v>
      </c>
      <c r="M54" s="52" t="s">
        <v>21</v>
      </c>
      <c r="N54" s="52" t="s">
        <v>22</v>
      </c>
      <c r="O54" s="58">
        <f t="shared" si="6"/>
        <v>0.5</v>
      </c>
      <c r="P54" s="58">
        <f t="shared" si="0"/>
        <v>196</v>
      </c>
      <c r="Q54" s="59">
        <f t="shared" si="1"/>
        <v>196</v>
      </c>
      <c r="R54" s="59">
        <f t="shared" si="2"/>
        <v>0</v>
      </c>
      <c r="S54" s="59">
        <f t="shared" si="5"/>
        <v>196</v>
      </c>
      <c r="T54" s="59">
        <f t="shared" si="3"/>
        <v>0</v>
      </c>
      <c r="U54" s="59">
        <f t="shared" si="4"/>
        <v>0</v>
      </c>
      <c r="V54" s="59"/>
    </row>
    <row r="55" spans="1:22" s="4" customFormat="1">
      <c r="A55" s="52">
        <v>52</v>
      </c>
      <c r="B55" s="52">
        <v>61</v>
      </c>
      <c r="C55" s="52" t="s">
        <v>15</v>
      </c>
      <c r="D55" s="52" t="s">
        <v>16</v>
      </c>
      <c r="E55" s="53" t="s">
        <v>92</v>
      </c>
      <c r="F55" s="52">
        <v>25</v>
      </c>
      <c r="G55" s="52">
        <v>125</v>
      </c>
      <c r="H55" s="52" t="s">
        <v>24</v>
      </c>
      <c r="I55" s="55"/>
      <c r="J55" s="56"/>
      <c r="K55" s="52">
        <v>2500</v>
      </c>
      <c r="L55" s="57">
        <v>391</v>
      </c>
      <c r="M55" s="52" t="s">
        <v>21</v>
      </c>
      <c r="N55" s="52" t="s">
        <v>22</v>
      </c>
      <c r="O55" s="58">
        <f t="shared" si="6"/>
        <v>0.5</v>
      </c>
      <c r="P55" s="58">
        <f t="shared" si="0"/>
        <v>195.5</v>
      </c>
      <c r="Q55" s="59">
        <f t="shared" si="1"/>
        <v>195.5</v>
      </c>
      <c r="R55" s="59">
        <f t="shared" si="2"/>
        <v>0</v>
      </c>
      <c r="S55" s="59">
        <f t="shared" si="5"/>
        <v>195.5</v>
      </c>
      <c r="T55" s="59">
        <f t="shared" si="3"/>
        <v>0</v>
      </c>
      <c r="U55" s="59">
        <f t="shared" si="4"/>
        <v>0</v>
      </c>
      <c r="V55" s="59"/>
    </row>
    <row r="56" spans="1:22" s="4" customFormat="1">
      <c r="A56" s="52">
        <v>53</v>
      </c>
      <c r="B56" s="52">
        <v>62</v>
      </c>
      <c r="C56" s="52" t="s">
        <v>15</v>
      </c>
      <c r="D56" s="52" t="s">
        <v>16</v>
      </c>
      <c r="E56" s="53" t="s">
        <v>93</v>
      </c>
      <c r="F56" s="52">
        <v>25</v>
      </c>
      <c r="G56" s="52">
        <v>126</v>
      </c>
      <c r="H56" s="52" t="s">
        <v>24</v>
      </c>
      <c r="I56" s="55"/>
      <c r="J56" s="56"/>
      <c r="K56" s="52">
        <v>2500</v>
      </c>
      <c r="L56" s="57">
        <v>390</v>
      </c>
      <c r="M56" s="52" t="s">
        <v>21</v>
      </c>
      <c r="N56" s="52" t="s">
        <v>22</v>
      </c>
      <c r="O56" s="58">
        <f t="shared" si="6"/>
        <v>0.5</v>
      </c>
      <c r="P56" s="58">
        <f t="shared" si="0"/>
        <v>195</v>
      </c>
      <c r="Q56" s="59">
        <f t="shared" si="1"/>
        <v>195</v>
      </c>
      <c r="R56" s="59">
        <f t="shared" si="2"/>
        <v>0</v>
      </c>
      <c r="S56" s="59">
        <f t="shared" si="5"/>
        <v>195</v>
      </c>
      <c r="T56" s="59">
        <f t="shared" si="3"/>
        <v>0</v>
      </c>
      <c r="U56" s="59">
        <f t="shared" si="4"/>
        <v>0</v>
      </c>
      <c r="V56" s="59"/>
    </row>
    <row r="57" spans="1:22" s="4" customFormat="1">
      <c r="A57" s="52">
        <v>54</v>
      </c>
      <c r="B57" s="52">
        <v>63</v>
      </c>
      <c r="C57" s="52" t="s">
        <v>15</v>
      </c>
      <c r="D57" s="52" t="s">
        <v>16</v>
      </c>
      <c r="E57" s="53" t="s">
        <v>76</v>
      </c>
      <c r="F57" s="52">
        <v>25</v>
      </c>
      <c r="G57" s="52">
        <v>127</v>
      </c>
      <c r="H57" s="52" t="s">
        <v>24</v>
      </c>
      <c r="I57" s="55"/>
      <c r="J57" s="56"/>
      <c r="K57" s="52">
        <v>5000</v>
      </c>
      <c r="L57" s="57">
        <v>781</v>
      </c>
      <c r="M57" s="52" t="s">
        <v>21</v>
      </c>
      <c r="N57" s="52" t="s">
        <v>22</v>
      </c>
      <c r="O57" s="58">
        <f t="shared" si="6"/>
        <v>0.5</v>
      </c>
      <c r="P57" s="58">
        <f t="shared" si="0"/>
        <v>390.5</v>
      </c>
      <c r="Q57" s="59">
        <f t="shared" si="1"/>
        <v>390.5</v>
      </c>
      <c r="R57" s="59">
        <f t="shared" si="2"/>
        <v>0</v>
      </c>
      <c r="S57" s="59">
        <f t="shared" si="5"/>
        <v>390.5</v>
      </c>
      <c r="T57" s="59">
        <f t="shared" si="3"/>
        <v>0</v>
      </c>
      <c r="U57" s="59">
        <f t="shared" si="4"/>
        <v>0</v>
      </c>
      <c r="V57" s="59"/>
    </row>
    <row r="58" spans="1:22" s="4" customFormat="1">
      <c r="A58" s="52">
        <v>55</v>
      </c>
      <c r="B58" s="52">
        <v>64</v>
      </c>
      <c r="C58" s="52" t="s">
        <v>15</v>
      </c>
      <c r="D58" s="52" t="s">
        <v>16</v>
      </c>
      <c r="E58" s="53" t="s">
        <v>61</v>
      </c>
      <c r="F58" s="52">
        <v>25</v>
      </c>
      <c r="G58" s="52">
        <v>128</v>
      </c>
      <c r="H58" s="52" t="s">
        <v>24</v>
      </c>
      <c r="I58" s="55"/>
      <c r="J58" s="56"/>
      <c r="K58" s="52">
        <v>5000</v>
      </c>
      <c r="L58" s="57">
        <v>791</v>
      </c>
      <c r="M58" s="52" t="s">
        <v>21</v>
      </c>
      <c r="N58" s="52" t="s">
        <v>22</v>
      </c>
      <c r="O58" s="58">
        <f t="shared" si="6"/>
        <v>0.5</v>
      </c>
      <c r="P58" s="58">
        <f t="shared" si="0"/>
        <v>395.5</v>
      </c>
      <c r="Q58" s="59">
        <f t="shared" si="1"/>
        <v>395.5</v>
      </c>
      <c r="R58" s="59">
        <f t="shared" si="2"/>
        <v>0</v>
      </c>
      <c r="S58" s="59">
        <f t="shared" si="5"/>
        <v>395.5</v>
      </c>
      <c r="T58" s="59">
        <f t="shared" si="3"/>
        <v>0</v>
      </c>
      <c r="U58" s="59">
        <f t="shared" si="4"/>
        <v>0</v>
      </c>
      <c r="V58" s="59"/>
    </row>
    <row r="59" spans="1:22" s="4" customFormat="1">
      <c r="A59" s="52">
        <v>56</v>
      </c>
      <c r="B59" s="52">
        <v>65</v>
      </c>
      <c r="C59" s="52" t="s">
        <v>15</v>
      </c>
      <c r="D59" s="52" t="s">
        <v>16</v>
      </c>
      <c r="E59" s="53" t="s">
        <v>94</v>
      </c>
      <c r="F59" s="52">
        <v>25</v>
      </c>
      <c r="G59" s="52">
        <v>129</v>
      </c>
      <c r="H59" s="52" t="s">
        <v>24</v>
      </c>
      <c r="I59" s="55"/>
      <c r="J59" s="56"/>
      <c r="K59" s="52">
        <v>2500</v>
      </c>
      <c r="L59" s="57">
        <v>400</v>
      </c>
      <c r="M59" s="52" t="s">
        <v>21</v>
      </c>
      <c r="N59" s="52" t="s">
        <v>22</v>
      </c>
      <c r="O59" s="58">
        <f t="shared" si="6"/>
        <v>0.5</v>
      </c>
      <c r="P59" s="58">
        <f t="shared" si="0"/>
        <v>200</v>
      </c>
      <c r="Q59" s="59">
        <f t="shared" si="1"/>
        <v>200</v>
      </c>
      <c r="R59" s="59">
        <f t="shared" si="2"/>
        <v>0</v>
      </c>
      <c r="S59" s="59">
        <f t="shared" si="5"/>
        <v>200</v>
      </c>
      <c r="T59" s="59">
        <f t="shared" si="3"/>
        <v>0</v>
      </c>
      <c r="U59" s="59">
        <f t="shared" si="4"/>
        <v>0</v>
      </c>
      <c r="V59" s="59"/>
    </row>
    <row r="60" spans="1:22" s="4" customFormat="1">
      <c r="A60" s="52">
        <v>57</v>
      </c>
      <c r="B60" s="52">
        <v>66</v>
      </c>
      <c r="C60" s="52" t="s">
        <v>15</v>
      </c>
      <c r="D60" s="52" t="s">
        <v>16</v>
      </c>
      <c r="E60" s="53" t="s">
        <v>95</v>
      </c>
      <c r="F60" s="52">
        <v>25</v>
      </c>
      <c r="G60" s="52">
        <v>130</v>
      </c>
      <c r="H60" s="52" t="s">
        <v>24</v>
      </c>
      <c r="I60" s="55"/>
      <c r="J60" s="56"/>
      <c r="K60" s="52">
        <v>5000</v>
      </c>
      <c r="L60" s="57">
        <v>743</v>
      </c>
      <c r="M60" s="52" t="s">
        <v>21</v>
      </c>
      <c r="N60" s="52" t="s">
        <v>22</v>
      </c>
      <c r="O60" s="58">
        <f t="shared" si="6"/>
        <v>0.5</v>
      </c>
      <c r="P60" s="58">
        <f t="shared" si="0"/>
        <v>371.5</v>
      </c>
      <c r="Q60" s="59">
        <f t="shared" si="1"/>
        <v>371.5</v>
      </c>
      <c r="R60" s="59">
        <f t="shared" si="2"/>
        <v>0</v>
      </c>
      <c r="S60" s="59">
        <f t="shared" si="5"/>
        <v>371.5</v>
      </c>
      <c r="T60" s="59">
        <f t="shared" si="3"/>
        <v>0</v>
      </c>
      <c r="U60" s="59">
        <f t="shared" si="4"/>
        <v>0</v>
      </c>
      <c r="V60" s="59"/>
    </row>
    <row r="61" spans="1:22" s="4" customFormat="1">
      <c r="A61" s="52">
        <v>58</v>
      </c>
      <c r="B61" s="52">
        <v>67</v>
      </c>
      <c r="C61" s="52" t="s">
        <v>15</v>
      </c>
      <c r="D61" s="52" t="s">
        <v>16</v>
      </c>
      <c r="E61" s="53" t="s">
        <v>96</v>
      </c>
      <c r="F61" s="52">
        <v>25</v>
      </c>
      <c r="G61" s="52">
        <v>131</v>
      </c>
      <c r="H61" s="52" t="s">
        <v>24</v>
      </c>
      <c r="I61" s="55"/>
      <c r="J61" s="56"/>
      <c r="K61" s="52">
        <v>5000</v>
      </c>
      <c r="L61" s="57">
        <v>441</v>
      </c>
      <c r="M61" s="52" t="s">
        <v>21</v>
      </c>
      <c r="N61" s="52" t="s">
        <v>22</v>
      </c>
      <c r="O61" s="58">
        <f t="shared" si="6"/>
        <v>0.5</v>
      </c>
      <c r="P61" s="58">
        <f t="shared" si="0"/>
        <v>220.5</v>
      </c>
      <c r="Q61" s="59">
        <f t="shared" si="1"/>
        <v>220.5</v>
      </c>
      <c r="R61" s="59">
        <f t="shared" si="2"/>
        <v>0</v>
      </c>
      <c r="S61" s="59">
        <f t="shared" si="5"/>
        <v>220.5</v>
      </c>
      <c r="T61" s="59">
        <f t="shared" si="3"/>
        <v>0</v>
      </c>
      <c r="U61" s="59">
        <f t="shared" si="4"/>
        <v>0</v>
      </c>
      <c r="V61" s="59"/>
    </row>
    <row r="62" spans="1:22" s="4" customFormat="1">
      <c r="A62" s="52">
        <v>59</v>
      </c>
      <c r="B62" s="52">
        <v>68</v>
      </c>
      <c r="C62" s="52" t="s">
        <v>15</v>
      </c>
      <c r="D62" s="52" t="s">
        <v>16</v>
      </c>
      <c r="E62" s="53" t="s">
        <v>97</v>
      </c>
      <c r="F62" s="52">
        <v>25</v>
      </c>
      <c r="G62" s="52">
        <v>132</v>
      </c>
      <c r="H62" s="52" t="s">
        <v>24</v>
      </c>
      <c r="I62" s="55"/>
      <c r="J62" s="56"/>
      <c r="K62" s="52">
        <v>7500</v>
      </c>
      <c r="L62" s="57">
        <v>150</v>
      </c>
      <c r="M62" s="52" t="s">
        <v>21</v>
      </c>
      <c r="N62" s="52" t="s">
        <v>22</v>
      </c>
      <c r="O62" s="58">
        <f t="shared" si="6"/>
        <v>0.5</v>
      </c>
      <c r="P62" s="58">
        <f t="shared" si="0"/>
        <v>75</v>
      </c>
      <c r="Q62" s="59">
        <f t="shared" si="1"/>
        <v>75</v>
      </c>
      <c r="R62" s="59">
        <f t="shared" si="2"/>
        <v>0</v>
      </c>
      <c r="S62" s="59">
        <f t="shared" si="5"/>
        <v>75</v>
      </c>
      <c r="T62" s="59">
        <f t="shared" si="3"/>
        <v>0</v>
      </c>
      <c r="U62" s="59">
        <f t="shared" si="4"/>
        <v>0</v>
      </c>
      <c r="V62" s="59"/>
    </row>
    <row r="63" spans="1:22" s="4" customFormat="1">
      <c r="A63" s="52">
        <v>60</v>
      </c>
      <c r="B63" s="52">
        <v>69</v>
      </c>
      <c r="C63" s="52" t="s">
        <v>15</v>
      </c>
      <c r="D63" s="52" t="s">
        <v>16</v>
      </c>
      <c r="E63" s="53" t="s">
        <v>98</v>
      </c>
      <c r="F63" s="52">
        <v>25</v>
      </c>
      <c r="G63" s="52">
        <v>133</v>
      </c>
      <c r="H63" s="52" t="s">
        <v>24</v>
      </c>
      <c r="I63" s="55" t="s">
        <v>99</v>
      </c>
      <c r="J63" s="56">
        <v>33289</v>
      </c>
      <c r="K63" s="52">
        <v>2500</v>
      </c>
      <c r="L63" s="57">
        <v>10</v>
      </c>
      <c r="M63" s="52" t="s">
        <v>21</v>
      </c>
      <c r="N63" s="52" t="s">
        <v>22</v>
      </c>
      <c r="O63" s="58">
        <f t="shared" si="6"/>
        <v>0.5</v>
      </c>
      <c r="P63" s="58">
        <f t="shared" si="0"/>
        <v>5</v>
      </c>
      <c r="Q63" s="59">
        <f t="shared" si="1"/>
        <v>5</v>
      </c>
      <c r="R63" s="59">
        <f t="shared" si="2"/>
        <v>0</v>
      </c>
      <c r="S63" s="59">
        <f t="shared" si="5"/>
        <v>5</v>
      </c>
      <c r="T63" s="59">
        <f t="shared" si="3"/>
        <v>0</v>
      </c>
      <c r="U63" s="59">
        <f t="shared" si="4"/>
        <v>0</v>
      </c>
      <c r="V63" s="59"/>
    </row>
    <row r="64" spans="1:22" s="4" customFormat="1">
      <c r="A64" s="52">
        <v>61</v>
      </c>
      <c r="B64" s="52">
        <v>71</v>
      </c>
      <c r="C64" s="52" t="s">
        <v>15</v>
      </c>
      <c r="D64" s="52" t="s">
        <v>16</v>
      </c>
      <c r="E64" s="53" t="s">
        <v>100</v>
      </c>
      <c r="F64" s="52">
        <v>25</v>
      </c>
      <c r="G64" s="52">
        <v>87</v>
      </c>
      <c r="H64" s="52" t="s">
        <v>24</v>
      </c>
      <c r="I64" s="55"/>
      <c r="J64" s="56"/>
      <c r="K64" s="52">
        <v>5000</v>
      </c>
      <c r="L64" s="57">
        <v>33</v>
      </c>
      <c r="M64" s="52" t="s">
        <v>21</v>
      </c>
      <c r="N64" s="52" t="s">
        <v>22</v>
      </c>
      <c r="O64" s="58">
        <f t="shared" si="6"/>
        <v>0.5</v>
      </c>
      <c r="P64" s="58">
        <f t="shared" si="0"/>
        <v>16.5</v>
      </c>
      <c r="Q64" s="59">
        <f t="shared" si="1"/>
        <v>16.5</v>
      </c>
      <c r="R64" s="59">
        <f t="shared" si="2"/>
        <v>0</v>
      </c>
      <c r="S64" s="59">
        <f t="shared" si="5"/>
        <v>16.5</v>
      </c>
      <c r="T64" s="59">
        <f t="shared" si="3"/>
        <v>0</v>
      </c>
      <c r="U64" s="59">
        <f t="shared" si="4"/>
        <v>0</v>
      </c>
      <c r="V64" s="59"/>
    </row>
    <row r="65" spans="1:22" s="4" customFormat="1">
      <c r="A65" s="52">
        <v>62</v>
      </c>
      <c r="B65" s="52">
        <v>72</v>
      </c>
      <c r="C65" s="52" t="s">
        <v>15</v>
      </c>
      <c r="D65" s="52" t="s">
        <v>16</v>
      </c>
      <c r="E65" s="53" t="s">
        <v>101</v>
      </c>
      <c r="F65" s="52">
        <v>25</v>
      </c>
      <c r="G65" s="52">
        <v>88</v>
      </c>
      <c r="H65" s="52" t="s">
        <v>24</v>
      </c>
      <c r="I65" s="55"/>
      <c r="J65" s="56"/>
      <c r="K65" s="52">
        <v>5000</v>
      </c>
      <c r="L65" s="57">
        <v>416</v>
      </c>
      <c r="M65" s="52" t="s">
        <v>21</v>
      </c>
      <c r="N65" s="52" t="s">
        <v>22</v>
      </c>
      <c r="O65" s="58">
        <f t="shared" si="6"/>
        <v>0.5</v>
      </c>
      <c r="P65" s="58">
        <f t="shared" si="0"/>
        <v>208</v>
      </c>
      <c r="Q65" s="59">
        <f t="shared" si="1"/>
        <v>208</v>
      </c>
      <c r="R65" s="59">
        <f t="shared" si="2"/>
        <v>0</v>
      </c>
      <c r="S65" s="59">
        <f t="shared" si="5"/>
        <v>208</v>
      </c>
      <c r="T65" s="59">
        <f t="shared" si="3"/>
        <v>0</v>
      </c>
      <c r="U65" s="59">
        <f t="shared" si="4"/>
        <v>0</v>
      </c>
      <c r="V65" s="59"/>
    </row>
    <row r="66" spans="1:22" s="4" customFormat="1">
      <c r="A66" s="52">
        <v>63</v>
      </c>
      <c r="B66" s="52">
        <v>73</v>
      </c>
      <c r="C66" s="52" t="s">
        <v>15</v>
      </c>
      <c r="D66" s="52" t="s">
        <v>16</v>
      </c>
      <c r="E66" s="53" t="s">
        <v>102</v>
      </c>
      <c r="F66" s="52">
        <v>25</v>
      </c>
      <c r="G66" s="52">
        <v>89</v>
      </c>
      <c r="H66" s="52" t="s">
        <v>24</v>
      </c>
      <c r="I66" s="55"/>
      <c r="J66" s="56"/>
      <c r="K66" s="52">
        <v>5000</v>
      </c>
      <c r="L66" s="57">
        <v>1681</v>
      </c>
      <c r="M66" s="52" t="s">
        <v>21</v>
      </c>
      <c r="N66" s="52" t="s">
        <v>22</v>
      </c>
      <c r="O66" s="58">
        <f t="shared" si="6"/>
        <v>1.3</v>
      </c>
      <c r="P66" s="58">
        <f t="shared" si="0"/>
        <v>2185.3000000000002</v>
      </c>
      <c r="Q66" s="59">
        <f t="shared" si="1"/>
        <v>2185.3000000000002</v>
      </c>
      <c r="R66" s="59">
        <f t="shared" si="2"/>
        <v>0</v>
      </c>
      <c r="S66" s="59">
        <f t="shared" si="5"/>
        <v>2185.3000000000002</v>
      </c>
      <c r="T66" s="59">
        <f t="shared" si="3"/>
        <v>0</v>
      </c>
      <c r="U66" s="59">
        <f t="shared" si="4"/>
        <v>0</v>
      </c>
      <c r="V66" s="59"/>
    </row>
    <row r="67" spans="1:22" s="4" customFormat="1">
      <c r="A67" s="52">
        <v>64</v>
      </c>
      <c r="B67" s="52">
        <v>74</v>
      </c>
      <c r="C67" s="52" t="s">
        <v>15</v>
      </c>
      <c r="D67" s="52" t="s">
        <v>16</v>
      </c>
      <c r="E67" s="53" t="s">
        <v>103</v>
      </c>
      <c r="F67" s="52">
        <v>25</v>
      </c>
      <c r="G67" s="52">
        <v>90</v>
      </c>
      <c r="H67" s="52" t="s">
        <v>24</v>
      </c>
      <c r="I67" s="55"/>
      <c r="J67" s="56"/>
      <c r="K67" s="52">
        <v>2500</v>
      </c>
      <c r="L67" s="57">
        <v>9</v>
      </c>
      <c r="M67" s="52" t="s">
        <v>21</v>
      </c>
      <c r="N67" s="52" t="s">
        <v>22</v>
      </c>
      <c r="O67" s="58">
        <f t="shared" si="6"/>
        <v>0.5</v>
      </c>
      <c r="P67" s="58">
        <f t="shared" si="0"/>
        <v>4.5</v>
      </c>
      <c r="Q67" s="59">
        <f t="shared" si="1"/>
        <v>4.5</v>
      </c>
      <c r="R67" s="59">
        <f t="shared" si="2"/>
        <v>0</v>
      </c>
      <c r="S67" s="59">
        <f t="shared" si="5"/>
        <v>4.5</v>
      </c>
      <c r="T67" s="59">
        <f t="shared" si="3"/>
        <v>0</v>
      </c>
      <c r="U67" s="59">
        <f t="shared" si="4"/>
        <v>0</v>
      </c>
      <c r="V67" s="59"/>
    </row>
    <row r="68" spans="1:22" s="4" customFormat="1">
      <c r="A68" s="52">
        <v>65</v>
      </c>
      <c r="B68" s="52">
        <v>75</v>
      </c>
      <c r="C68" s="52" t="s">
        <v>15</v>
      </c>
      <c r="D68" s="52" t="s">
        <v>16</v>
      </c>
      <c r="E68" s="53" t="s">
        <v>103</v>
      </c>
      <c r="F68" s="52">
        <v>25</v>
      </c>
      <c r="G68" s="52">
        <v>90</v>
      </c>
      <c r="H68" s="52" t="s">
        <v>24</v>
      </c>
      <c r="I68" s="55"/>
      <c r="J68" s="56"/>
      <c r="K68" s="52">
        <v>2500</v>
      </c>
      <c r="L68" s="57">
        <v>1009</v>
      </c>
      <c r="M68" s="52" t="s">
        <v>21</v>
      </c>
      <c r="N68" s="52" t="s">
        <v>22</v>
      </c>
      <c r="O68" s="58">
        <f t="shared" si="6"/>
        <v>1.3</v>
      </c>
      <c r="P68" s="58">
        <f t="shared" si="0"/>
        <v>1311.7</v>
      </c>
      <c r="Q68" s="59">
        <f t="shared" si="1"/>
        <v>1311.7</v>
      </c>
      <c r="R68" s="59">
        <f t="shared" si="2"/>
        <v>0</v>
      </c>
      <c r="S68" s="59">
        <f t="shared" si="5"/>
        <v>1311.7</v>
      </c>
      <c r="T68" s="59">
        <f t="shared" si="3"/>
        <v>0</v>
      </c>
      <c r="U68" s="59">
        <f t="shared" si="4"/>
        <v>0</v>
      </c>
      <c r="V68" s="59"/>
    </row>
    <row r="69" spans="1:22" s="4" customFormat="1">
      <c r="A69" s="52">
        <v>66</v>
      </c>
      <c r="B69" s="52">
        <v>76</v>
      </c>
      <c r="C69" s="52" t="s">
        <v>15</v>
      </c>
      <c r="D69" s="52" t="s">
        <v>16</v>
      </c>
      <c r="E69" s="53" t="s">
        <v>104</v>
      </c>
      <c r="F69" s="52">
        <v>25</v>
      </c>
      <c r="G69" s="52">
        <v>91</v>
      </c>
      <c r="H69" s="52" t="s">
        <v>24</v>
      </c>
      <c r="I69" s="55"/>
      <c r="J69" s="56"/>
      <c r="K69" s="52">
        <v>5000</v>
      </c>
      <c r="L69" s="57">
        <v>2244</v>
      </c>
      <c r="M69" s="52" t="s">
        <v>21</v>
      </c>
      <c r="N69" s="52" t="s">
        <v>22</v>
      </c>
      <c r="O69" s="58">
        <f t="shared" si="6"/>
        <v>1.3</v>
      </c>
      <c r="P69" s="58">
        <f t="shared" ref="P69:P132" si="7">O69*L69</f>
        <v>2917.2000000000003</v>
      </c>
      <c r="Q69" s="59">
        <f t="shared" ref="Q69:Q132" si="8">IF(M69="Extravilan",P69,0)</f>
        <v>2917.2000000000003</v>
      </c>
      <c r="R69" s="59">
        <f t="shared" ref="R69:R132" si="9">IF(M69="Intravilan",P69,0)</f>
        <v>0</v>
      </c>
      <c r="S69" s="59">
        <f t="shared" si="5"/>
        <v>2917.2000000000003</v>
      </c>
      <c r="T69" s="59">
        <f t="shared" ref="T69:T132" si="10">IF(H69="PD",Q69,0)</f>
        <v>0</v>
      </c>
      <c r="U69" s="59">
        <f t="shared" ref="U69:U132" si="11">IF(H69="A",R69,0)</f>
        <v>0</v>
      </c>
      <c r="V69" s="59"/>
    </row>
    <row r="70" spans="1:22" s="4" customFormat="1">
      <c r="A70" s="52">
        <v>67</v>
      </c>
      <c r="B70" s="52">
        <v>77</v>
      </c>
      <c r="C70" s="52" t="s">
        <v>15</v>
      </c>
      <c r="D70" s="52" t="s">
        <v>16</v>
      </c>
      <c r="E70" s="53" t="s">
        <v>105</v>
      </c>
      <c r="F70" s="52">
        <v>25</v>
      </c>
      <c r="G70" s="52">
        <v>92</v>
      </c>
      <c r="H70" s="52" t="s">
        <v>24</v>
      </c>
      <c r="I70" s="55" t="s">
        <v>106</v>
      </c>
      <c r="J70" s="56">
        <v>33012</v>
      </c>
      <c r="K70" s="52">
        <v>3800</v>
      </c>
      <c r="L70" s="57">
        <v>1286</v>
      </c>
      <c r="M70" s="52" t="s">
        <v>21</v>
      </c>
      <c r="N70" s="52" t="s">
        <v>22</v>
      </c>
      <c r="O70" s="58">
        <f t="shared" si="6"/>
        <v>1.3</v>
      </c>
      <c r="P70" s="58">
        <f t="shared" si="7"/>
        <v>1671.8</v>
      </c>
      <c r="Q70" s="59">
        <f t="shared" si="8"/>
        <v>1671.8</v>
      </c>
      <c r="R70" s="59">
        <f t="shared" si="9"/>
        <v>0</v>
      </c>
      <c r="S70" s="59">
        <f t="shared" ref="S70:S133" si="12">IF(H70="A",Q70,0)</f>
        <v>1671.8</v>
      </c>
      <c r="T70" s="59">
        <f t="shared" si="10"/>
        <v>0</v>
      </c>
      <c r="U70" s="59">
        <f t="shared" si="11"/>
        <v>0</v>
      </c>
      <c r="V70" s="59"/>
    </row>
    <row r="71" spans="1:22" s="4" customFormat="1">
      <c r="A71" s="52">
        <v>68</v>
      </c>
      <c r="B71" s="52">
        <v>78</v>
      </c>
      <c r="C71" s="52" t="s">
        <v>15</v>
      </c>
      <c r="D71" s="52" t="s">
        <v>16</v>
      </c>
      <c r="E71" s="53" t="s">
        <v>107</v>
      </c>
      <c r="F71" s="52">
        <v>25</v>
      </c>
      <c r="G71" s="52">
        <v>93</v>
      </c>
      <c r="H71" s="52" t="s">
        <v>24</v>
      </c>
      <c r="I71" s="55"/>
      <c r="J71" s="56"/>
      <c r="K71" s="52">
        <v>2016</v>
      </c>
      <c r="L71" s="57">
        <v>368</v>
      </c>
      <c r="M71" s="52" t="s">
        <v>21</v>
      </c>
      <c r="N71" s="52" t="s">
        <v>22</v>
      </c>
      <c r="O71" s="58">
        <f t="shared" si="6"/>
        <v>0.5</v>
      </c>
      <c r="P71" s="58">
        <f t="shared" si="7"/>
        <v>184</v>
      </c>
      <c r="Q71" s="59">
        <f t="shared" si="8"/>
        <v>184</v>
      </c>
      <c r="R71" s="59">
        <f t="shared" si="9"/>
        <v>0</v>
      </c>
      <c r="S71" s="59">
        <f t="shared" si="12"/>
        <v>184</v>
      </c>
      <c r="T71" s="59">
        <f t="shared" si="10"/>
        <v>0</v>
      </c>
      <c r="U71" s="59">
        <f t="shared" si="11"/>
        <v>0</v>
      </c>
      <c r="V71" s="59"/>
    </row>
    <row r="72" spans="1:22" s="4" customFormat="1">
      <c r="A72" s="52">
        <v>69</v>
      </c>
      <c r="B72" s="52">
        <v>79</v>
      </c>
      <c r="C72" s="52" t="s">
        <v>15</v>
      </c>
      <c r="D72" s="52" t="s">
        <v>16</v>
      </c>
      <c r="E72" s="53" t="s">
        <v>108</v>
      </c>
      <c r="F72" s="52">
        <v>25</v>
      </c>
      <c r="G72" s="52">
        <v>94</v>
      </c>
      <c r="H72" s="52" t="s">
        <v>24</v>
      </c>
      <c r="I72" s="55"/>
      <c r="J72" s="56"/>
      <c r="K72" s="52">
        <v>2500</v>
      </c>
      <c r="L72" s="57">
        <v>54</v>
      </c>
      <c r="M72" s="52" t="s">
        <v>21</v>
      </c>
      <c r="N72" s="52" t="s">
        <v>22</v>
      </c>
      <c r="O72" s="58">
        <f t="shared" si="6"/>
        <v>0.5</v>
      </c>
      <c r="P72" s="58">
        <f t="shared" si="7"/>
        <v>27</v>
      </c>
      <c r="Q72" s="59">
        <f t="shared" si="8"/>
        <v>27</v>
      </c>
      <c r="R72" s="59">
        <f t="shared" si="9"/>
        <v>0</v>
      </c>
      <c r="S72" s="59">
        <f t="shared" si="12"/>
        <v>27</v>
      </c>
      <c r="T72" s="59">
        <f t="shared" si="10"/>
        <v>0</v>
      </c>
      <c r="U72" s="59">
        <f t="shared" si="11"/>
        <v>0</v>
      </c>
      <c r="V72" s="59"/>
    </row>
    <row r="73" spans="1:22" s="4" customFormat="1">
      <c r="A73" s="52">
        <v>70</v>
      </c>
      <c r="B73" s="52">
        <v>80</v>
      </c>
      <c r="C73" s="52" t="s">
        <v>15</v>
      </c>
      <c r="D73" s="52" t="s">
        <v>16</v>
      </c>
      <c r="E73" s="53" t="s">
        <v>109</v>
      </c>
      <c r="F73" s="52">
        <v>25</v>
      </c>
      <c r="G73" s="52">
        <v>57</v>
      </c>
      <c r="H73" s="52" t="s">
        <v>24</v>
      </c>
      <c r="I73" s="55"/>
      <c r="J73" s="56"/>
      <c r="K73" s="52">
        <v>1500</v>
      </c>
      <c r="L73" s="57">
        <v>165</v>
      </c>
      <c r="M73" s="52" t="s">
        <v>21</v>
      </c>
      <c r="N73" s="52" t="s">
        <v>22</v>
      </c>
      <c r="O73" s="58">
        <f t="shared" si="6"/>
        <v>0.5</v>
      </c>
      <c r="P73" s="58">
        <f t="shared" si="7"/>
        <v>82.5</v>
      </c>
      <c r="Q73" s="59">
        <f t="shared" si="8"/>
        <v>82.5</v>
      </c>
      <c r="R73" s="59">
        <f t="shared" si="9"/>
        <v>0</v>
      </c>
      <c r="S73" s="59">
        <f t="shared" si="12"/>
        <v>82.5</v>
      </c>
      <c r="T73" s="59">
        <f t="shared" si="10"/>
        <v>0</v>
      </c>
      <c r="U73" s="59">
        <f t="shared" si="11"/>
        <v>0</v>
      </c>
      <c r="V73" s="59"/>
    </row>
    <row r="74" spans="1:22" s="4" customFormat="1">
      <c r="A74" s="52">
        <v>71</v>
      </c>
      <c r="B74" s="52">
        <v>81</v>
      </c>
      <c r="C74" s="52" t="s">
        <v>15</v>
      </c>
      <c r="D74" s="52" t="s">
        <v>16</v>
      </c>
      <c r="E74" s="53" t="s">
        <v>110</v>
      </c>
      <c r="F74" s="52">
        <v>25</v>
      </c>
      <c r="G74" s="52">
        <v>56</v>
      </c>
      <c r="H74" s="52" t="s">
        <v>24</v>
      </c>
      <c r="I74" s="55"/>
      <c r="J74" s="56"/>
      <c r="K74" s="52">
        <v>1500</v>
      </c>
      <c r="L74" s="57">
        <v>162</v>
      </c>
      <c r="M74" s="52" t="s">
        <v>21</v>
      </c>
      <c r="N74" s="52" t="s">
        <v>22</v>
      </c>
      <c r="O74" s="58">
        <f t="shared" si="6"/>
        <v>0.5</v>
      </c>
      <c r="P74" s="58">
        <f t="shared" si="7"/>
        <v>81</v>
      </c>
      <c r="Q74" s="59">
        <f t="shared" si="8"/>
        <v>81</v>
      </c>
      <c r="R74" s="59">
        <f t="shared" si="9"/>
        <v>0</v>
      </c>
      <c r="S74" s="59">
        <f t="shared" si="12"/>
        <v>81</v>
      </c>
      <c r="T74" s="59">
        <f t="shared" si="10"/>
        <v>0</v>
      </c>
      <c r="U74" s="59">
        <f t="shared" si="11"/>
        <v>0</v>
      </c>
      <c r="V74" s="59"/>
    </row>
    <row r="75" spans="1:22" s="4" customFormat="1">
      <c r="A75" s="52">
        <v>72</v>
      </c>
      <c r="B75" s="52">
        <v>82</v>
      </c>
      <c r="C75" s="52" t="s">
        <v>15</v>
      </c>
      <c r="D75" s="52" t="s">
        <v>16</v>
      </c>
      <c r="E75" s="53" t="s">
        <v>111</v>
      </c>
      <c r="F75" s="52">
        <v>25</v>
      </c>
      <c r="G75" s="52">
        <v>55</v>
      </c>
      <c r="H75" s="52" t="s">
        <v>24</v>
      </c>
      <c r="I75" s="55"/>
      <c r="J75" s="56"/>
      <c r="K75" s="52">
        <v>1000</v>
      </c>
      <c r="L75" s="57">
        <v>108</v>
      </c>
      <c r="M75" s="52" t="s">
        <v>21</v>
      </c>
      <c r="N75" s="52" t="s">
        <v>22</v>
      </c>
      <c r="O75" s="58">
        <f t="shared" si="6"/>
        <v>0.5</v>
      </c>
      <c r="P75" s="58">
        <f t="shared" si="7"/>
        <v>54</v>
      </c>
      <c r="Q75" s="59">
        <f t="shared" si="8"/>
        <v>54</v>
      </c>
      <c r="R75" s="59">
        <f t="shared" si="9"/>
        <v>0</v>
      </c>
      <c r="S75" s="59">
        <f t="shared" si="12"/>
        <v>54</v>
      </c>
      <c r="T75" s="59">
        <f t="shared" si="10"/>
        <v>0</v>
      </c>
      <c r="U75" s="59">
        <f t="shared" si="11"/>
        <v>0</v>
      </c>
      <c r="V75" s="59"/>
    </row>
    <row r="76" spans="1:22" s="4" customFormat="1">
      <c r="A76" s="52">
        <v>73</v>
      </c>
      <c r="B76" s="52">
        <v>83</v>
      </c>
      <c r="C76" s="52" t="s">
        <v>15</v>
      </c>
      <c r="D76" s="52" t="s">
        <v>16</v>
      </c>
      <c r="E76" s="53" t="s">
        <v>112</v>
      </c>
      <c r="F76" s="52">
        <v>25</v>
      </c>
      <c r="G76" s="52">
        <v>54</v>
      </c>
      <c r="H76" s="52" t="s">
        <v>24</v>
      </c>
      <c r="I76" s="55" t="s">
        <v>113</v>
      </c>
      <c r="J76" s="56">
        <v>33288</v>
      </c>
      <c r="K76" s="52" t="s">
        <v>114</v>
      </c>
      <c r="L76" s="57">
        <v>165</v>
      </c>
      <c r="M76" s="52" t="s">
        <v>21</v>
      </c>
      <c r="N76" s="52" t="s">
        <v>22</v>
      </c>
      <c r="O76" s="58">
        <f t="shared" si="6"/>
        <v>0.5</v>
      </c>
      <c r="P76" s="58">
        <f t="shared" si="7"/>
        <v>82.5</v>
      </c>
      <c r="Q76" s="59">
        <f t="shared" si="8"/>
        <v>82.5</v>
      </c>
      <c r="R76" s="59">
        <f t="shared" si="9"/>
        <v>0</v>
      </c>
      <c r="S76" s="59">
        <f t="shared" si="12"/>
        <v>82.5</v>
      </c>
      <c r="T76" s="59">
        <f t="shared" si="10"/>
        <v>0</v>
      </c>
      <c r="U76" s="59">
        <f t="shared" si="11"/>
        <v>0</v>
      </c>
      <c r="V76" s="59"/>
    </row>
    <row r="77" spans="1:22" s="4" customFormat="1">
      <c r="A77" s="52">
        <v>74</v>
      </c>
      <c r="B77" s="52">
        <v>84</v>
      </c>
      <c r="C77" s="52" t="s">
        <v>15</v>
      </c>
      <c r="D77" s="52" t="s">
        <v>16</v>
      </c>
      <c r="E77" s="53" t="s">
        <v>77</v>
      </c>
      <c r="F77" s="52">
        <v>25</v>
      </c>
      <c r="G77" s="52">
        <v>53</v>
      </c>
      <c r="H77" s="52" t="s">
        <v>24</v>
      </c>
      <c r="I77" s="56">
        <v>33276</v>
      </c>
      <c r="J77" s="56">
        <v>33276</v>
      </c>
      <c r="K77" s="52">
        <v>1500</v>
      </c>
      <c r="L77" s="57">
        <v>163</v>
      </c>
      <c r="M77" s="52" t="s">
        <v>21</v>
      </c>
      <c r="N77" s="52" t="s">
        <v>22</v>
      </c>
      <c r="O77" s="58">
        <f t="shared" si="6"/>
        <v>0.5</v>
      </c>
      <c r="P77" s="58">
        <f t="shared" si="7"/>
        <v>81.5</v>
      </c>
      <c r="Q77" s="59">
        <f t="shared" si="8"/>
        <v>81.5</v>
      </c>
      <c r="R77" s="59">
        <f t="shared" si="9"/>
        <v>0</v>
      </c>
      <c r="S77" s="59">
        <f t="shared" si="12"/>
        <v>81.5</v>
      </c>
      <c r="T77" s="59">
        <f t="shared" si="10"/>
        <v>0</v>
      </c>
      <c r="U77" s="59">
        <f t="shared" si="11"/>
        <v>0</v>
      </c>
      <c r="V77" s="59"/>
    </row>
    <row r="78" spans="1:22" s="4" customFormat="1">
      <c r="A78" s="52">
        <v>75</v>
      </c>
      <c r="B78" s="52">
        <v>85</v>
      </c>
      <c r="C78" s="52" t="s">
        <v>15</v>
      </c>
      <c r="D78" s="52" t="s">
        <v>16</v>
      </c>
      <c r="E78" s="53" t="s">
        <v>115</v>
      </c>
      <c r="F78" s="52">
        <v>25</v>
      </c>
      <c r="G78" s="52">
        <v>52</v>
      </c>
      <c r="H78" s="52" t="s">
        <v>24</v>
      </c>
      <c r="I78" s="56">
        <v>33280</v>
      </c>
      <c r="J78" s="56">
        <v>33280</v>
      </c>
      <c r="K78" s="52">
        <v>1500</v>
      </c>
      <c r="L78" s="57">
        <v>159</v>
      </c>
      <c r="M78" s="52" t="s">
        <v>21</v>
      </c>
      <c r="N78" s="52" t="s">
        <v>22</v>
      </c>
      <c r="O78" s="58">
        <f t="shared" si="6"/>
        <v>0.5</v>
      </c>
      <c r="P78" s="58">
        <f t="shared" si="7"/>
        <v>79.5</v>
      </c>
      <c r="Q78" s="59">
        <f t="shared" si="8"/>
        <v>79.5</v>
      </c>
      <c r="R78" s="59">
        <f t="shared" si="9"/>
        <v>0</v>
      </c>
      <c r="S78" s="59">
        <f t="shared" si="12"/>
        <v>79.5</v>
      </c>
      <c r="T78" s="59">
        <f t="shared" si="10"/>
        <v>0</v>
      </c>
      <c r="U78" s="59">
        <f t="shared" si="11"/>
        <v>0</v>
      </c>
      <c r="V78" s="59"/>
    </row>
    <row r="79" spans="1:22" s="4" customFormat="1">
      <c r="A79" s="52">
        <v>76</v>
      </c>
      <c r="B79" s="52">
        <v>86</v>
      </c>
      <c r="C79" s="52" t="s">
        <v>15</v>
      </c>
      <c r="D79" s="52" t="s">
        <v>16</v>
      </c>
      <c r="E79" s="53" t="s">
        <v>115</v>
      </c>
      <c r="F79" s="52">
        <v>25</v>
      </c>
      <c r="G79" s="52">
        <v>51</v>
      </c>
      <c r="H79" s="52" t="s">
        <v>24</v>
      </c>
      <c r="I79" s="56">
        <v>32525</v>
      </c>
      <c r="J79" s="56">
        <v>32525</v>
      </c>
      <c r="K79" s="52">
        <v>1501</v>
      </c>
      <c r="L79" s="57">
        <v>155</v>
      </c>
      <c r="M79" s="52" t="s">
        <v>21</v>
      </c>
      <c r="N79" s="52" t="s">
        <v>22</v>
      </c>
      <c r="O79" s="58">
        <f t="shared" si="6"/>
        <v>0.5</v>
      </c>
      <c r="P79" s="58">
        <f t="shared" si="7"/>
        <v>77.5</v>
      </c>
      <c r="Q79" s="59">
        <f t="shared" si="8"/>
        <v>77.5</v>
      </c>
      <c r="R79" s="59">
        <f t="shared" si="9"/>
        <v>0</v>
      </c>
      <c r="S79" s="59">
        <f t="shared" si="12"/>
        <v>77.5</v>
      </c>
      <c r="T79" s="59">
        <f t="shared" si="10"/>
        <v>0</v>
      </c>
      <c r="U79" s="59">
        <f t="shared" si="11"/>
        <v>0</v>
      </c>
      <c r="V79" s="59"/>
    </row>
    <row r="80" spans="1:22" s="4" customFormat="1">
      <c r="A80" s="52">
        <v>77</v>
      </c>
      <c r="B80" s="52">
        <v>87</v>
      </c>
      <c r="C80" s="52" t="s">
        <v>15</v>
      </c>
      <c r="D80" s="52" t="s">
        <v>16</v>
      </c>
      <c r="E80" s="53" t="s">
        <v>112</v>
      </c>
      <c r="F80" s="52">
        <v>25</v>
      </c>
      <c r="G80" s="52">
        <v>50</v>
      </c>
      <c r="H80" s="52" t="s">
        <v>24</v>
      </c>
      <c r="I80" s="55" t="s">
        <v>116</v>
      </c>
      <c r="J80" s="56">
        <v>32459</v>
      </c>
      <c r="K80" s="52" t="s">
        <v>117</v>
      </c>
      <c r="L80" s="57">
        <v>151</v>
      </c>
      <c r="M80" s="52" t="s">
        <v>21</v>
      </c>
      <c r="N80" s="52" t="s">
        <v>22</v>
      </c>
      <c r="O80" s="58">
        <f t="shared" si="6"/>
        <v>0.5</v>
      </c>
      <c r="P80" s="58">
        <f t="shared" si="7"/>
        <v>75.5</v>
      </c>
      <c r="Q80" s="59">
        <f t="shared" si="8"/>
        <v>75.5</v>
      </c>
      <c r="R80" s="59">
        <f t="shared" si="9"/>
        <v>0</v>
      </c>
      <c r="S80" s="59">
        <f t="shared" si="12"/>
        <v>75.5</v>
      </c>
      <c r="T80" s="59">
        <f t="shared" si="10"/>
        <v>0</v>
      </c>
      <c r="U80" s="59">
        <f t="shared" si="11"/>
        <v>0</v>
      </c>
      <c r="V80" s="59"/>
    </row>
    <row r="81" spans="1:22" s="4" customFormat="1">
      <c r="A81" s="52">
        <v>78</v>
      </c>
      <c r="B81" s="52">
        <v>88</v>
      </c>
      <c r="C81" s="52" t="s">
        <v>15</v>
      </c>
      <c r="D81" s="52" t="s">
        <v>16</v>
      </c>
      <c r="E81" s="53" t="s">
        <v>118</v>
      </c>
      <c r="F81" s="52">
        <v>25</v>
      </c>
      <c r="G81" s="52">
        <v>49</v>
      </c>
      <c r="H81" s="52" t="s">
        <v>24</v>
      </c>
      <c r="I81" s="55"/>
      <c r="J81" s="56"/>
      <c r="K81" s="52">
        <v>2500</v>
      </c>
      <c r="L81" s="57">
        <v>241</v>
      </c>
      <c r="M81" s="52" t="s">
        <v>21</v>
      </c>
      <c r="N81" s="52" t="s">
        <v>22</v>
      </c>
      <c r="O81" s="58">
        <f t="shared" si="6"/>
        <v>0.5</v>
      </c>
      <c r="P81" s="58">
        <f t="shared" si="7"/>
        <v>120.5</v>
      </c>
      <c r="Q81" s="59">
        <f t="shared" si="8"/>
        <v>120.5</v>
      </c>
      <c r="R81" s="59">
        <f t="shared" si="9"/>
        <v>0</v>
      </c>
      <c r="S81" s="59">
        <f t="shared" si="12"/>
        <v>120.5</v>
      </c>
      <c r="T81" s="59">
        <f t="shared" si="10"/>
        <v>0</v>
      </c>
      <c r="U81" s="59">
        <f t="shared" si="11"/>
        <v>0</v>
      </c>
      <c r="V81" s="59"/>
    </row>
    <row r="82" spans="1:22" s="4" customFormat="1">
      <c r="A82" s="52">
        <v>79</v>
      </c>
      <c r="B82" s="52">
        <v>89</v>
      </c>
      <c r="C82" s="52" t="s">
        <v>15</v>
      </c>
      <c r="D82" s="52" t="s">
        <v>16</v>
      </c>
      <c r="E82" s="53" t="s">
        <v>119</v>
      </c>
      <c r="F82" s="52">
        <v>25</v>
      </c>
      <c r="G82" s="52">
        <v>48</v>
      </c>
      <c r="H82" s="52" t="s">
        <v>24</v>
      </c>
      <c r="I82" s="55"/>
      <c r="J82" s="56"/>
      <c r="K82" s="52">
        <v>1500</v>
      </c>
      <c r="L82" s="57">
        <v>145</v>
      </c>
      <c r="M82" s="52" t="s">
        <v>21</v>
      </c>
      <c r="N82" s="52" t="s">
        <v>22</v>
      </c>
      <c r="O82" s="58">
        <f t="shared" si="6"/>
        <v>0.5</v>
      </c>
      <c r="P82" s="58">
        <f t="shared" si="7"/>
        <v>72.5</v>
      </c>
      <c r="Q82" s="59">
        <f t="shared" si="8"/>
        <v>72.5</v>
      </c>
      <c r="R82" s="59">
        <f t="shared" si="9"/>
        <v>0</v>
      </c>
      <c r="S82" s="59">
        <f t="shared" si="12"/>
        <v>72.5</v>
      </c>
      <c r="T82" s="59">
        <f t="shared" si="10"/>
        <v>0</v>
      </c>
      <c r="U82" s="59">
        <f t="shared" si="11"/>
        <v>0</v>
      </c>
      <c r="V82" s="59"/>
    </row>
    <row r="83" spans="1:22" s="4" customFormat="1">
      <c r="A83" s="52">
        <v>80</v>
      </c>
      <c r="B83" s="52">
        <v>90</v>
      </c>
      <c r="C83" s="52" t="s">
        <v>15</v>
      </c>
      <c r="D83" s="52" t="s">
        <v>16</v>
      </c>
      <c r="E83" s="53" t="s">
        <v>120</v>
      </c>
      <c r="F83" s="52">
        <v>25</v>
      </c>
      <c r="G83" s="52">
        <v>47</v>
      </c>
      <c r="H83" s="52" t="s">
        <v>24</v>
      </c>
      <c r="I83" s="55"/>
      <c r="J83" s="56"/>
      <c r="K83" s="52">
        <v>1500</v>
      </c>
      <c r="L83" s="57">
        <v>145</v>
      </c>
      <c r="M83" s="52" t="s">
        <v>21</v>
      </c>
      <c r="N83" s="52" t="s">
        <v>22</v>
      </c>
      <c r="O83" s="58">
        <f t="shared" si="6"/>
        <v>0.5</v>
      </c>
      <c r="P83" s="58">
        <f t="shared" si="7"/>
        <v>72.5</v>
      </c>
      <c r="Q83" s="59">
        <f t="shared" si="8"/>
        <v>72.5</v>
      </c>
      <c r="R83" s="59">
        <f t="shared" si="9"/>
        <v>0</v>
      </c>
      <c r="S83" s="59">
        <f t="shared" si="12"/>
        <v>72.5</v>
      </c>
      <c r="T83" s="59">
        <f t="shared" si="10"/>
        <v>0</v>
      </c>
      <c r="U83" s="59">
        <f t="shared" si="11"/>
        <v>0</v>
      </c>
      <c r="V83" s="59"/>
    </row>
    <row r="84" spans="1:22" s="4" customFormat="1">
      <c r="A84" s="52">
        <v>81</v>
      </c>
      <c r="B84" s="52">
        <v>91</v>
      </c>
      <c r="C84" s="52" t="s">
        <v>15</v>
      </c>
      <c r="D84" s="52" t="s">
        <v>16</v>
      </c>
      <c r="E84" s="53" t="s">
        <v>121</v>
      </c>
      <c r="F84" s="52">
        <v>25</v>
      </c>
      <c r="G84" s="52">
        <v>46</v>
      </c>
      <c r="H84" s="52" t="s">
        <v>24</v>
      </c>
      <c r="I84" s="55"/>
      <c r="J84" s="56"/>
      <c r="K84" s="52">
        <v>1500</v>
      </c>
      <c r="L84" s="57">
        <v>145</v>
      </c>
      <c r="M84" s="52" t="s">
        <v>21</v>
      </c>
      <c r="N84" s="52" t="s">
        <v>22</v>
      </c>
      <c r="O84" s="58">
        <f t="shared" si="6"/>
        <v>0.5</v>
      </c>
      <c r="P84" s="58">
        <f t="shared" si="7"/>
        <v>72.5</v>
      </c>
      <c r="Q84" s="59">
        <f t="shared" si="8"/>
        <v>72.5</v>
      </c>
      <c r="R84" s="59">
        <f t="shared" si="9"/>
        <v>0</v>
      </c>
      <c r="S84" s="59">
        <f t="shared" si="12"/>
        <v>72.5</v>
      </c>
      <c r="T84" s="59">
        <f t="shared" si="10"/>
        <v>0</v>
      </c>
      <c r="U84" s="59">
        <f t="shared" si="11"/>
        <v>0</v>
      </c>
      <c r="V84" s="59"/>
    </row>
    <row r="85" spans="1:22" s="4" customFormat="1">
      <c r="A85" s="52">
        <v>82</v>
      </c>
      <c r="B85" s="52">
        <v>92</v>
      </c>
      <c r="C85" s="52" t="s">
        <v>15</v>
      </c>
      <c r="D85" s="52" t="s">
        <v>16</v>
      </c>
      <c r="E85" s="53" t="s">
        <v>122</v>
      </c>
      <c r="F85" s="52">
        <v>25</v>
      </c>
      <c r="G85" s="52">
        <v>45</v>
      </c>
      <c r="H85" s="52" t="s">
        <v>24</v>
      </c>
      <c r="I85" s="55"/>
      <c r="J85" s="56"/>
      <c r="K85" s="52">
        <v>1500</v>
      </c>
      <c r="L85" s="57">
        <v>145</v>
      </c>
      <c r="M85" s="52" t="s">
        <v>21</v>
      </c>
      <c r="N85" s="52" t="s">
        <v>22</v>
      </c>
      <c r="O85" s="58">
        <f t="shared" si="6"/>
        <v>0.5</v>
      </c>
      <c r="P85" s="58">
        <f t="shared" si="7"/>
        <v>72.5</v>
      </c>
      <c r="Q85" s="59">
        <f t="shared" si="8"/>
        <v>72.5</v>
      </c>
      <c r="R85" s="59">
        <f t="shared" si="9"/>
        <v>0</v>
      </c>
      <c r="S85" s="59">
        <f t="shared" si="12"/>
        <v>72.5</v>
      </c>
      <c r="T85" s="59">
        <f t="shared" si="10"/>
        <v>0</v>
      </c>
      <c r="U85" s="59">
        <f t="shared" si="11"/>
        <v>0</v>
      </c>
      <c r="V85" s="59"/>
    </row>
    <row r="86" spans="1:22" s="4" customFormat="1">
      <c r="A86" s="52">
        <v>83</v>
      </c>
      <c r="B86" s="52">
        <v>93</v>
      </c>
      <c r="C86" s="52" t="s">
        <v>15</v>
      </c>
      <c r="D86" s="52" t="s">
        <v>16</v>
      </c>
      <c r="E86" s="53" t="s">
        <v>96</v>
      </c>
      <c r="F86" s="52">
        <v>25</v>
      </c>
      <c r="G86" s="52">
        <v>44</v>
      </c>
      <c r="H86" s="52" t="s">
        <v>24</v>
      </c>
      <c r="I86" s="55"/>
      <c r="J86" s="56"/>
      <c r="K86" s="52">
        <v>1500</v>
      </c>
      <c r="L86" s="57">
        <v>145</v>
      </c>
      <c r="M86" s="52" t="s">
        <v>21</v>
      </c>
      <c r="N86" s="52" t="s">
        <v>22</v>
      </c>
      <c r="O86" s="58">
        <f t="shared" si="6"/>
        <v>0.5</v>
      </c>
      <c r="P86" s="58">
        <f t="shared" si="7"/>
        <v>72.5</v>
      </c>
      <c r="Q86" s="59">
        <f t="shared" si="8"/>
        <v>72.5</v>
      </c>
      <c r="R86" s="59">
        <f t="shared" si="9"/>
        <v>0</v>
      </c>
      <c r="S86" s="59">
        <f t="shared" si="12"/>
        <v>72.5</v>
      </c>
      <c r="T86" s="59">
        <f t="shared" si="10"/>
        <v>0</v>
      </c>
      <c r="U86" s="59">
        <f t="shared" si="11"/>
        <v>0</v>
      </c>
      <c r="V86" s="59"/>
    </row>
    <row r="87" spans="1:22" s="4" customFormat="1">
      <c r="A87" s="52">
        <v>84</v>
      </c>
      <c r="B87" s="52">
        <v>94</v>
      </c>
      <c r="C87" s="52" t="s">
        <v>15</v>
      </c>
      <c r="D87" s="52" t="s">
        <v>16</v>
      </c>
      <c r="E87" s="53" t="s">
        <v>123</v>
      </c>
      <c r="F87" s="52">
        <v>25</v>
      </c>
      <c r="G87" s="52">
        <v>43</v>
      </c>
      <c r="H87" s="52" t="s">
        <v>24</v>
      </c>
      <c r="I87" s="55"/>
      <c r="J87" s="56"/>
      <c r="K87" s="52">
        <v>1500</v>
      </c>
      <c r="L87" s="57">
        <v>145</v>
      </c>
      <c r="M87" s="52" t="s">
        <v>21</v>
      </c>
      <c r="N87" s="52" t="s">
        <v>22</v>
      </c>
      <c r="O87" s="58">
        <f t="shared" ref="O87:O150" si="13">IF(L87&gt;1000,1.3,0.5)</f>
        <v>0.5</v>
      </c>
      <c r="P87" s="58">
        <f t="shared" si="7"/>
        <v>72.5</v>
      </c>
      <c r="Q87" s="59">
        <f t="shared" si="8"/>
        <v>72.5</v>
      </c>
      <c r="R87" s="59">
        <f t="shared" si="9"/>
        <v>0</v>
      </c>
      <c r="S87" s="59">
        <f t="shared" si="12"/>
        <v>72.5</v>
      </c>
      <c r="T87" s="59">
        <f t="shared" si="10"/>
        <v>0</v>
      </c>
      <c r="U87" s="59">
        <f t="shared" si="11"/>
        <v>0</v>
      </c>
      <c r="V87" s="59"/>
    </row>
    <row r="88" spans="1:22" s="4" customFormat="1">
      <c r="A88" s="52">
        <v>85</v>
      </c>
      <c r="B88" s="52">
        <v>95</v>
      </c>
      <c r="C88" s="52" t="s">
        <v>15</v>
      </c>
      <c r="D88" s="52" t="s">
        <v>16</v>
      </c>
      <c r="E88" s="53" t="s">
        <v>124</v>
      </c>
      <c r="F88" s="52">
        <v>25</v>
      </c>
      <c r="G88" s="52">
        <v>42</v>
      </c>
      <c r="H88" s="52" t="s">
        <v>24</v>
      </c>
      <c r="I88" s="55"/>
      <c r="J88" s="56"/>
      <c r="K88" s="52">
        <v>1500</v>
      </c>
      <c r="L88" s="57">
        <v>145</v>
      </c>
      <c r="M88" s="52" t="s">
        <v>21</v>
      </c>
      <c r="N88" s="52" t="s">
        <v>22</v>
      </c>
      <c r="O88" s="58">
        <f t="shared" si="13"/>
        <v>0.5</v>
      </c>
      <c r="P88" s="58">
        <f t="shared" si="7"/>
        <v>72.5</v>
      </c>
      <c r="Q88" s="59">
        <f t="shared" si="8"/>
        <v>72.5</v>
      </c>
      <c r="R88" s="59">
        <f t="shared" si="9"/>
        <v>0</v>
      </c>
      <c r="S88" s="59">
        <f t="shared" si="12"/>
        <v>72.5</v>
      </c>
      <c r="T88" s="59">
        <f t="shared" si="10"/>
        <v>0</v>
      </c>
      <c r="U88" s="59">
        <f t="shared" si="11"/>
        <v>0</v>
      </c>
      <c r="V88" s="59"/>
    </row>
    <row r="89" spans="1:22" s="4" customFormat="1">
      <c r="A89" s="52">
        <v>86</v>
      </c>
      <c r="B89" s="52">
        <v>96</v>
      </c>
      <c r="C89" s="52" t="s">
        <v>15</v>
      </c>
      <c r="D89" s="52" t="s">
        <v>16</v>
      </c>
      <c r="E89" s="53" t="s">
        <v>125</v>
      </c>
      <c r="F89" s="52">
        <v>25</v>
      </c>
      <c r="G89" s="52">
        <v>41</v>
      </c>
      <c r="H89" s="52" t="s">
        <v>24</v>
      </c>
      <c r="I89" s="55"/>
      <c r="J89" s="56"/>
      <c r="K89" s="52">
        <v>1500</v>
      </c>
      <c r="L89" s="57">
        <v>144</v>
      </c>
      <c r="M89" s="52" t="s">
        <v>21</v>
      </c>
      <c r="N89" s="52" t="s">
        <v>22</v>
      </c>
      <c r="O89" s="58">
        <f t="shared" si="13"/>
        <v>0.5</v>
      </c>
      <c r="P89" s="58">
        <f t="shared" si="7"/>
        <v>72</v>
      </c>
      <c r="Q89" s="59">
        <f t="shared" si="8"/>
        <v>72</v>
      </c>
      <c r="R89" s="59">
        <f t="shared" si="9"/>
        <v>0</v>
      </c>
      <c r="S89" s="59">
        <f t="shared" si="12"/>
        <v>72</v>
      </c>
      <c r="T89" s="59">
        <f t="shared" si="10"/>
        <v>0</v>
      </c>
      <c r="U89" s="59">
        <f t="shared" si="11"/>
        <v>0</v>
      </c>
      <c r="V89" s="59"/>
    </row>
    <row r="90" spans="1:22" s="4" customFormat="1">
      <c r="A90" s="52">
        <v>87</v>
      </c>
      <c r="B90" s="52">
        <v>97</v>
      </c>
      <c r="C90" s="52" t="s">
        <v>15</v>
      </c>
      <c r="D90" s="52" t="s">
        <v>16</v>
      </c>
      <c r="E90" s="53" t="s">
        <v>126</v>
      </c>
      <c r="F90" s="52">
        <v>25</v>
      </c>
      <c r="G90" s="52">
        <v>40</v>
      </c>
      <c r="H90" s="52" t="s">
        <v>24</v>
      </c>
      <c r="I90" s="55"/>
      <c r="J90" s="56"/>
      <c r="K90" s="52">
        <v>1500</v>
      </c>
      <c r="L90" s="57">
        <v>144</v>
      </c>
      <c r="M90" s="52" t="s">
        <v>21</v>
      </c>
      <c r="N90" s="52" t="s">
        <v>22</v>
      </c>
      <c r="O90" s="58">
        <f t="shared" si="13"/>
        <v>0.5</v>
      </c>
      <c r="P90" s="58">
        <f t="shared" si="7"/>
        <v>72</v>
      </c>
      <c r="Q90" s="59">
        <f t="shared" si="8"/>
        <v>72</v>
      </c>
      <c r="R90" s="59">
        <f t="shared" si="9"/>
        <v>0</v>
      </c>
      <c r="S90" s="59">
        <f t="shared" si="12"/>
        <v>72</v>
      </c>
      <c r="T90" s="59">
        <f t="shared" si="10"/>
        <v>0</v>
      </c>
      <c r="U90" s="59">
        <f t="shared" si="11"/>
        <v>0</v>
      </c>
      <c r="V90" s="59"/>
    </row>
    <row r="91" spans="1:22" s="4" customFormat="1">
      <c r="A91" s="52">
        <v>88</v>
      </c>
      <c r="B91" s="52">
        <v>98</v>
      </c>
      <c r="C91" s="52" t="s">
        <v>15</v>
      </c>
      <c r="D91" s="52" t="s">
        <v>16</v>
      </c>
      <c r="E91" s="53" t="s">
        <v>112</v>
      </c>
      <c r="F91" s="52">
        <v>25</v>
      </c>
      <c r="G91" s="52">
        <v>39</v>
      </c>
      <c r="H91" s="52" t="s">
        <v>24</v>
      </c>
      <c r="I91" s="55" t="s">
        <v>127</v>
      </c>
      <c r="J91" s="56">
        <v>33315</v>
      </c>
      <c r="K91" s="52" t="s">
        <v>117</v>
      </c>
      <c r="L91" s="57">
        <v>150</v>
      </c>
      <c r="M91" s="52" t="s">
        <v>21</v>
      </c>
      <c r="N91" s="52" t="s">
        <v>22</v>
      </c>
      <c r="O91" s="58">
        <f t="shared" si="13"/>
        <v>0.5</v>
      </c>
      <c r="P91" s="58">
        <f t="shared" si="7"/>
        <v>75</v>
      </c>
      <c r="Q91" s="59">
        <f t="shared" si="8"/>
        <v>75</v>
      </c>
      <c r="R91" s="59">
        <f t="shared" si="9"/>
        <v>0</v>
      </c>
      <c r="S91" s="59">
        <f t="shared" si="12"/>
        <v>75</v>
      </c>
      <c r="T91" s="59">
        <f t="shared" si="10"/>
        <v>0</v>
      </c>
      <c r="U91" s="59">
        <f t="shared" si="11"/>
        <v>0</v>
      </c>
      <c r="V91" s="59"/>
    </row>
    <row r="92" spans="1:22" s="4" customFormat="1">
      <c r="A92" s="52">
        <v>89</v>
      </c>
      <c r="B92" s="52">
        <v>99</v>
      </c>
      <c r="C92" s="52" t="s">
        <v>15</v>
      </c>
      <c r="D92" s="52" t="s">
        <v>16</v>
      </c>
      <c r="E92" s="53" t="s">
        <v>128</v>
      </c>
      <c r="F92" s="52">
        <v>25</v>
      </c>
      <c r="G92" s="52">
        <v>38</v>
      </c>
      <c r="H92" s="52" t="s">
        <v>24</v>
      </c>
      <c r="I92" s="55"/>
      <c r="J92" s="56"/>
      <c r="K92" s="52">
        <v>5200</v>
      </c>
      <c r="L92" s="57">
        <v>621</v>
      </c>
      <c r="M92" s="52" t="s">
        <v>21</v>
      </c>
      <c r="N92" s="52" t="s">
        <v>22</v>
      </c>
      <c r="O92" s="58">
        <f t="shared" si="13"/>
        <v>0.5</v>
      </c>
      <c r="P92" s="58">
        <f t="shared" si="7"/>
        <v>310.5</v>
      </c>
      <c r="Q92" s="59">
        <f t="shared" si="8"/>
        <v>310.5</v>
      </c>
      <c r="R92" s="59">
        <f t="shared" si="9"/>
        <v>0</v>
      </c>
      <c r="S92" s="59">
        <f t="shared" si="12"/>
        <v>310.5</v>
      </c>
      <c r="T92" s="59">
        <f t="shared" si="10"/>
        <v>0</v>
      </c>
      <c r="U92" s="59">
        <f t="shared" si="11"/>
        <v>0</v>
      </c>
      <c r="V92" s="59"/>
    </row>
    <row r="93" spans="1:22" s="4" customFormat="1">
      <c r="A93" s="52">
        <v>90</v>
      </c>
      <c r="B93" s="52">
        <v>100</v>
      </c>
      <c r="C93" s="52" t="s">
        <v>15</v>
      </c>
      <c r="D93" s="52" t="s">
        <v>16</v>
      </c>
      <c r="E93" s="53" t="s">
        <v>129</v>
      </c>
      <c r="F93" s="52">
        <v>25</v>
      </c>
      <c r="G93" s="52">
        <v>37</v>
      </c>
      <c r="H93" s="52" t="s">
        <v>24</v>
      </c>
      <c r="I93" s="55" t="s">
        <v>130</v>
      </c>
      <c r="J93" s="56">
        <v>33296</v>
      </c>
      <c r="K93" s="52">
        <v>5500</v>
      </c>
      <c r="L93" s="57">
        <v>805</v>
      </c>
      <c r="M93" s="52" t="s">
        <v>21</v>
      </c>
      <c r="N93" s="52" t="s">
        <v>22</v>
      </c>
      <c r="O93" s="58">
        <f t="shared" si="13"/>
        <v>0.5</v>
      </c>
      <c r="P93" s="58">
        <f t="shared" si="7"/>
        <v>402.5</v>
      </c>
      <c r="Q93" s="59">
        <f t="shared" si="8"/>
        <v>402.5</v>
      </c>
      <c r="R93" s="59">
        <f t="shared" si="9"/>
        <v>0</v>
      </c>
      <c r="S93" s="59">
        <f t="shared" si="12"/>
        <v>402.5</v>
      </c>
      <c r="T93" s="59">
        <f t="shared" si="10"/>
        <v>0</v>
      </c>
      <c r="U93" s="59">
        <f t="shared" si="11"/>
        <v>0</v>
      </c>
      <c r="V93" s="59"/>
    </row>
    <row r="94" spans="1:22" s="4" customFormat="1">
      <c r="A94" s="52">
        <v>91</v>
      </c>
      <c r="B94" s="52">
        <v>101</v>
      </c>
      <c r="C94" s="52" t="s">
        <v>15</v>
      </c>
      <c r="D94" s="52" t="s">
        <v>16</v>
      </c>
      <c r="E94" s="53" t="s">
        <v>131</v>
      </c>
      <c r="F94" s="52">
        <v>25</v>
      </c>
      <c r="G94" s="52" t="s">
        <v>132</v>
      </c>
      <c r="H94" s="52" t="s">
        <v>24</v>
      </c>
      <c r="I94" s="55"/>
      <c r="J94" s="56"/>
      <c r="K94" s="52">
        <v>2500</v>
      </c>
      <c r="L94" s="57">
        <v>256</v>
      </c>
      <c r="M94" s="52" t="s">
        <v>21</v>
      </c>
      <c r="N94" s="52" t="s">
        <v>22</v>
      </c>
      <c r="O94" s="58">
        <f t="shared" si="13"/>
        <v>0.5</v>
      </c>
      <c r="P94" s="58">
        <f t="shared" si="7"/>
        <v>128</v>
      </c>
      <c r="Q94" s="59">
        <f t="shared" si="8"/>
        <v>128</v>
      </c>
      <c r="R94" s="59">
        <f t="shared" si="9"/>
        <v>0</v>
      </c>
      <c r="S94" s="59">
        <f t="shared" si="12"/>
        <v>128</v>
      </c>
      <c r="T94" s="59">
        <f t="shared" si="10"/>
        <v>0</v>
      </c>
      <c r="U94" s="59">
        <f t="shared" si="11"/>
        <v>0</v>
      </c>
      <c r="V94" s="59"/>
    </row>
    <row r="95" spans="1:22" s="4" customFormat="1">
      <c r="A95" s="52">
        <v>92</v>
      </c>
      <c r="B95" s="52">
        <v>102</v>
      </c>
      <c r="C95" s="52" t="s">
        <v>15</v>
      </c>
      <c r="D95" s="52" t="s">
        <v>16</v>
      </c>
      <c r="E95" s="53" t="s">
        <v>133</v>
      </c>
      <c r="F95" s="52">
        <v>25</v>
      </c>
      <c r="G95" s="52">
        <v>36</v>
      </c>
      <c r="H95" s="52" t="s">
        <v>24</v>
      </c>
      <c r="I95" s="55"/>
      <c r="J95" s="56"/>
      <c r="K95" s="52">
        <v>5000</v>
      </c>
      <c r="L95" s="57">
        <v>449</v>
      </c>
      <c r="M95" s="52" t="s">
        <v>21</v>
      </c>
      <c r="N95" s="52" t="s">
        <v>22</v>
      </c>
      <c r="O95" s="58">
        <f t="shared" si="13"/>
        <v>0.5</v>
      </c>
      <c r="P95" s="58">
        <f t="shared" si="7"/>
        <v>224.5</v>
      </c>
      <c r="Q95" s="59">
        <f t="shared" si="8"/>
        <v>224.5</v>
      </c>
      <c r="R95" s="59">
        <f t="shared" si="9"/>
        <v>0</v>
      </c>
      <c r="S95" s="59">
        <f t="shared" si="12"/>
        <v>224.5</v>
      </c>
      <c r="T95" s="59">
        <f t="shared" si="10"/>
        <v>0</v>
      </c>
      <c r="U95" s="59">
        <f t="shared" si="11"/>
        <v>0</v>
      </c>
      <c r="V95" s="59"/>
    </row>
    <row r="96" spans="1:22" s="4" customFormat="1">
      <c r="A96" s="52">
        <v>93</v>
      </c>
      <c r="B96" s="52">
        <v>103</v>
      </c>
      <c r="C96" s="52" t="s">
        <v>15</v>
      </c>
      <c r="D96" s="52" t="s">
        <v>16</v>
      </c>
      <c r="E96" s="53" t="s">
        <v>134</v>
      </c>
      <c r="F96" s="52">
        <v>25</v>
      </c>
      <c r="G96" s="52">
        <v>36</v>
      </c>
      <c r="H96" s="52" t="s">
        <v>24</v>
      </c>
      <c r="I96" s="55"/>
      <c r="J96" s="56"/>
      <c r="K96" s="52">
        <v>2500</v>
      </c>
      <c r="L96" s="57">
        <v>221</v>
      </c>
      <c r="M96" s="52" t="s">
        <v>21</v>
      </c>
      <c r="N96" s="52" t="s">
        <v>22</v>
      </c>
      <c r="O96" s="58">
        <f t="shared" si="13"/>
        <v>0.5</v>
      </c>
      <c r="P96" s="58">
        <f t="shared" si="7"/>
        <v>110.5</v>
      </c>
      <c r="Q96" s="59">
        <f t="shared" si="8"/>
        <v>110.5</v>
      </c>
      <c r="R96" s="59">
        <f t="shared" si="9"/>
        <v>0</v>
      </c>
      <c r="S96" s="59">
        <f t="shared" si="12"/>
        <v>110.5</v>
      </c>
      <c r="T96" s="59">
        <f t="shared" si="10"/>
        <v>0</v>
      </c>
      <c r="U96" s="59">
        <f t="shared" si="11"/>
        <v>0</v>
      </c>
      <c r="V96" s="59"/>
    </row>
    <row r="97" spans="1:22" s="4" customFormat="1">
      <c r="A97" s="52">
        <v>94</v>
      </c>
      <c r="B97" s="52">
        <v>104</v>
      </c>
      <c r="C97" s="52" t="s">
        <v>15</v>
      </c>
      <c r="D97" s="52" t="s">
        <v>16</v>
      </c>
      <c r="E97" s="53" t="s">
        <v>135</v>
      </c>
      <c r="F97" s="52">
        <v>25</v>
      </c>
      <c r="G97" s="52" t="s">
        <v>136</v>
      </c>
      <c r="H97" s="52" t="s">
        <v>24</v>
      </c>
      <c r="I97" s="55"/>
      <c r="J97" s="56"/>
      <c r="K97" s="52">
        <v>2500</v>
      </c>
      <c r="L97" s="57">
        <v>258</v>
      </c>
      <c r="M97" s="52" t="s">
        <v>21</v>
      </c>
      <c r="N97" s="52" t="s">
        <v>22</v>
      </c>
      <c r="O97" s="58">
        <f t="shared" si="13"/>
        <v>0.5</v>
      </c>
      <c r="P97" s="58">
        <f t="shared" si="7"/>
        <v>129</v>
      </c>
      <c r="Q97" s="59">
        <f t="shared" si="8"/>
        <v>129</v>
      </c>
      <c r="R97" s="59">
        <f t="shared" si="9"/>
        <v>0</v>
      </c>
      <c r="S97" s="59">
        <f t="shared" si="12"/>
        <v>129</v>
      </c>
      <c r="T97" s="59">
        <f t="shared" si="10"/>
        <v>0</v>
      </c>
      <c r="U97" s="59">
        <f t="shared" si="11"/>
        <v>0</v>
      </c>
      <c r="V97" s="59"/>
    </row>
    <row r="98" spans="1:22" s="4" customFormat="1">
      <c r="A98" s="52">
        <v>95</v>
      </c>
      <c r="B98" s="52">
        <v>105</v>
      </c>
      <c r="C98" s="52" t="s">
        <v>15</v>
      </c>
      <c r="D98" s="52" t="s">
        <v>16</v>
      </c>
      <c r="E98" s="53" t="s">
        <v>137</v>
      </c>
      <c r="F98" s="52">
        <v>25</v>
      </c>
      <c r="G98" s="52">
        <v>35</v>
      </c>
      <c r="H98" s="52" t="s">
        <v>24</v>
      </c>
      <c r="I98" s="55"/>
      <c r="J98" s="56"/>
      <c r="K98" s="52">
        <v>2500</v>
      </c>
      <c r="L98" s="57">
        <v>256</v>
      </c>
      <c r="M98" s="52" t="s">
        <v>21</v>
      </c>
      <c r="N98" s="52" t="s">
        <v>22</v>
      </c>
      <c r="O98" s="58">
        <f t="shared" si="13"/>
        <v>0.5</v>
      </c>
      <c r="P98" s="58">
        <f t="shared" si="7"/>
        <v>128</v>
      </c>
      <c r="Q98" s="59">
        <f t="shared" si="8"/>
        <v>128</v>
      </c>
      <c r="R98" s="59">
        <f t="shared" si="9"/>
        <v>0</v>
      </c>
      <c r="S98" s="59">
        <f t="shared" si="12"/>
        <v>128</v>
      </c>
      <c r="T98" s="59">
        <f t="shared" si="10"/>
        <v>0</v>
      </c>
      <c r="U98" s="59">
        <f t="shared" si="11"/>
        <v>0</v>
      </c>
      <c r="V98" s="59"/>
    </row>
    <row r="99" spans="1:22" s="4" customFormat="1">
      <c r="A99" s="52">
        <v>96</v>
      </c>
      <c r="B99" s="52">
        <v>106</v>
      </c>
      <c r="C99" s="52" t="s">
        <v>15</v>
      </c>
      <c r="D99" s="52" t="s">
        <v>16</v>
      </c>
      <c r="E99" s="53" t="s">
        <v>138</v>
      </c>
      <c r="F99" s="52">
        <v>25</v>
      </c>
      <c r="G99" s="52">
        <v>34</v>
      </c>
      <c r="H99" s="52" t="s">
        <v>24</v>
      </c>
      <c r="I99" s="55" t="s">
        <v>139</v>
      </c>
      <c r="J99" s="56">
        <v>31263</v>
      </c>
      <c r="K99" s="52">
        <v>5000</v>
      </c>
      <c r="L99" s="57">
        <v>492</v>
      </c>
      <c r="M99" s="52" t="s">
        <v>21</v>
      </c>
      <c r="N99" s="52" t="s">
        <v>22</v>
      </c>
      <c r="O99" s="58">
        <f t="shared" si="13"/>
        <v>0.5</v>
      </c>
      <c r="P99" s="58">
        <f t="shared" si="7"/>
        <v>246</v>
      </c>
      <c r="Q99" s="59">
        <f t="shared" si="8"/>
        <v>246</v>
      </c>
      <c r="R99" s="59">
        <f t="shared" si="9"/>
        <v>0</v>
      </c>
      <c r="S99" s="59">
        <f t="shared" si="12"/>
        <v>246</v>
      </c>
      <c r="T99" s="59">
        <f t="shared" si="10"/>
        <v>0</v>
      </c>
      <c r="U99" s="59">
        <f t="shared" si="11"/>
        <v>0</v>
      </c>
      <c r="V99" s="59"/>
    </row>
    <row r="100" spans="1:22" s="4" customFormat="1">
      <c r="A100" s="52">
        <v>97</v>
      </c>
      <c r="B100" s="52">
        <v>107</v>
      </c>
      <c r="C100" s="52" t="s">
        <v>15</v>
      </c>
      <c r="D100" s="52" t="s">
        <v>16</v>
      </c>
      <c r="E100" s="53" t="s">
        <v>138</v>
      </c>
      <c r="F100" s="52">
        <v>25</v>
      </c>
      <c r="G100" s="52">
        <v>33</v>
      </c>
      <c r="H100" s="52" t="s">
        <v>24</v>
      </c>
      <c r="I100" s="55" t="s">
        <v>140</v>
      </c>
      <c r="J100" s="56">
        <v>31589</v>
      </c>
      <c r="K100" s="52" t="s">
        <v>141</v>
      </c>
      <c r="L100" s="57">
        <v>249</v>
      </c>
      <c r="M100" s="52" t="s">
        <v>21</v>
      </c>
      <c r="N100" s="52" t="s">
        <v>22</v>
      </c>
      <c r="O100" s="58">
        <f t="shared" si="13"/>
        <v>0.5</v>
      </c>
      <c r="P100" s="58">
        <f t="shared" si="7"/>
        <v>124.5</v>
      </c>
      <c r="Q100" s="59">
        <f t="shared" si="8"/>
        <v>124.5</v>
      </c>
      <c r="R100" s="59">
        <f t="shared" si="9"/>
        <v>0</v>
      </c>
      <c r="S100" s="59">
        <f t="shared" si="12"/>
        <v>124.5</v>
      </c>
      <c r="T100" s="59">
        <f t="shared" si="10"/>
        <v>0</v>
      </c>
      <c r="U100" s="59">
        <f t="shared" si="11"/>
        <v>0</v>
      </c>
      <c r="V100" s="59"/>
    </row>
    <row r="101" spans="1:22" s="4" customFormat="1">
      <c r="A101" s="52">
        <v>98</v>
      </c>
      <c r="B101" s="52">
        <v>108</v>
      </c>
      <c r="C101" s="52" t="s">
        <v>15</v>
      </c>
      <c r="D101" s="52" t="s">
        <v>16</v>
      </c>
      <c r="E101" s="53" t="s">
        <v>138</v>
      </c>
      <c r="F101" s="52">
        <v>25</v>
      </c>
      <c r="G101" s="52">
        <v>32</v>
      </c>
      <c r="H101" s="52" t="s">
        <v>24</v>
      </c>
      <c r="I101" s="55" t="s">
        <v>142</v>
      </c>
      <c r="J101" s="56">
        <v>31262</v>
      </c>
      <c r="K101" s="52" t="s">
        <v>143</v>
      </c>
      <c r="L101" s="57">
        <v>256</v>
      </c>
      <c r="M101" s="52" t="s">
        <v>21</v>
      </c>
      <c r="N101" s="52" t="s">
        <v>22</v>
      </c>
      <c r="O101" s="58">
        <f t="shared" si="13"/>
        <v>0.5</v>
      </c>
      <c r="P101" s="58">
        <f t="shared" si="7"/>
        <v>128</v>
      </c>
      <c r="Q101" s="59">
        <f t="shared" si="8"/>
        <v>128</v>
      </c>
      <c r="R101" s="59">
        <f t="shared" si="9"/>
        <v>0</v>
      </c>
      <c r="S101" s="59">
        <f t="shared" si="12"/>
        <v>128</v>
      </c>
      <c r="T101" s="59">
        <f t="shared" si="10"/>
        <v>0</v>
      </c>
      <c r="U101" s="59">
        <f t="shared" si="11"/>
        <v>0</v>
      </c>
      <c r="V101" s="59"/>
    </row>
    <row r="102" spans="1:22" s="4" customFormat="1">
      <c r="A102" s="52">
        <v>99</v>
      </c>
      <c r="B102" s="52">
        <v>109</v>
      </c>
      <c r="C102" s="52" t="s">
        <v>15</v>
      </c>
      <c r="D102" s="52" t="s">
        <v>16</v>
      </c>
      <c r="E102" s="53" t="s">
        <v>144</v>
      </c>
      <c r="F102" s="52">
        <v>25</v>
      </c>
      <c r="G102" s="52">
        <v>31</v>
      </c>
      <c r="H102" s="52" t="s">
        <v>24</v>
      </c>
      <c r="I102" s="55" t="s">
        <v>145</v>
      </c>
      <c r="J102" s="56">
        <v>32050</v>
      </c>
      <c r="K102" s="52">
        <v>10000</v>
      </c>
      <c r="L102" s="57">
        <v>1071</v>
      </c>
      <c r="M102" s="52" t="s">
        <v>21</v>
      </c>
      <c r="N102" s="52" t="s">
        <v>22</v>
      </c>
      <c r="O102" s="58">
        <f t="shared" si="13"/>
        <v>1.3</v>
      </c>
      <c r="P102" s="58">
        <f t="shared" si="7"/>
        <v>1392.3</v>
      </c>
      <c r="Q102" s="59">
        <f t="shared" si="8"/>
        <v>1392.3</v>
      </c>
      <c r="R102" s="59">
        <f t="shared" si="9"/>
        <v>0</v>
      </c>
      <c r="S102" s="59">
        <f t="shared" si="12"/>
        <v>1392.3</v>
      </c>
      <c r="T102" s="59">
        <f t="shared" si="10"/>
        <v>0</v>
      </c>
      <c r="U102" s="59">
        <f t="shared" si="11"/>
        <v>0</v>
      </c>
      <c r="V102" s="59"/>
    </row>
    <row r="103" spans="1:22" s="4" customFormat="1">
      <c r="A103" s="52">
        <v>100</v>
      </c>
      <c r="B103" s="52">
        <v>111</v>
      </c>
      <c r="C103" s="52" t="s">
        <v>15</v>
      </c>
      <c r="D103" s="52" t="s">
        <v>16</v>
      </c>
      <c r="E103" s="53" t="s">
        <v>146</v>
      </c>
      <c r="F103" s="52">
        <v>25</v>
      </c>
      <c r="G103" s="52">
        <v>30</v>
      </c>
      <c r="H103" s="52" t="s">
        <v>24</v>
      </c>
      <c r="I103" s="55" t="s">
        <v>147</v>
      </c>
      <c r="J103" s="56">
        <v>31574</v>
      </c>
      <c r="K103" s="52">
        <v>2500</v>
      </c>
      <c r="L103" s="57">
        <v>223</v>
      </c>
      <c r="M103" s="52" t="s">
        <v>21</v>
      </c>
      <c r="N103" s="52" t="s">
        <v>22</v>
      </c>
      <c r="O103" s="58">
        <f t="shared" si="13"/>
        <v>0.5</v>
      </c>
      <c r="P103" s="58">
        <f t="shared" si="7"/>
        <v>111.5</v>
      </c>
      <c r="Q103" s="59">
        <f t="shared" si="8"/>
        <v>111.5</v>
      </c>
      <c r="R103" s="59">
        <f t="shared" si="9"/>
        <v>0</v>
      </c>
      <c r="S103" s="59">
        <f t="shared" si="12"/>
        <v>111.5</v>
      </c>
      <c r="T103" s="59">
        <f t="shared" si="10"/>
        <v>0</v>
      </c>
      <c r="U103" s="59">
        <f t="shared" si="11"/>
        <v>0</v>
      </c>
      <c r="V103" s="59"/>
    </row>
    <row r="104" spans="1:22" s="4" customFormat="1">
      <c r="A104" s="52">
        <v>101</v>
      </c>
      <c r="B104" s="52">
        <v>112</v>
      </c>
      <c r="C104" s="52" t="s">
        <v>15</v>
      </c>
      <c r="D104" s="52" t="s">
        <v>16</v>
      </c>
      <c r="E104" s="53" t="s">
        <v>148</v>
      </c>
      <c r="F104" s="52">
        <v>25</v>
      </c>
      <c r="G104" s="52">
        <v>30</v>
      </c>
      <c r="H104" s="52" t="s">
        <v>24</v>
      </c>
      <c r="I104" s="55" t="s">
        <v>149</v>
      </c>
      <c r="J104" s="56">
        <v>31575</v>
      </c>
      <c r="K104" s="52">
        <v>2500</v>
      </c>
      <c r="L104" s="57">
        <v>221</v>
      </c>
      <c r="M104" s="52" t="s">
        <v>21</v>
      </c>
      <c r="N104" s="52" t="s">
        <v>22</v>
      </c>
      <c r="O104" s="58">
        <f t="shared" si="13"/>
        <v>0.5</v>
      </c>
      <c r="P104" s="58">
        <f t="shared" si="7"/>
        <v>110.5</v>
      </c>
      <c r="Q104" s="59">
        <f t="shared" si="8"/>
        <v>110.5</v>
      </c>
      <c r="R104" s="59">
        <f t="shared" si="9"/>
        <v>0</v>
      </c>
      <c r="S104" s="59">
        <f t="shared" si="12"/>
        <v>110.5</v>
      </c>
      <c r="T104" s="59">
        <f t="shared" si="10"/>
        <v>0</v>
      </c>
      <c r="U104" s="59">
        <f t="shared" si="11"/>
        <v>0</v>
      </c>
      <c r="V104" s="59"/>
    </row>
    <row r="105" spans="1:22" s="4" customFormat="1">
      <c r="A105" s="52">
        <v>102</v>
      </c>
      <c r="B105" s="52">
        <v>113</v>
      </c>
      <c r="C105" s="52" t="s">
        <v>15</v>
      </c>
      <c r="D105" s="52" t="s">
        <v>16</v>
      </c>
      <c r="E105" s="53" t="s">
        <v>150</v>
      </c>
      <c r="F105" s="52">
        <v>25</v>
      </c>
      <c r="G105" s="52">
        <v>29</v>
      </c>
      <c r="H105" s="52" t="s">
        <v>24</v>
      </c>
      <c r="I105" s="55"/>
      <c r="J105" s="56"/>
      <c r="K105" s="52">
        <v>5000</v>
      </c>
      <c r="L105" s="57">
        <v>594</v>
      </c>
      <c r="M105" s="52" t="s">
        <v>21</v>
      </c>
      <c r="N105" s="52" t="s">
        <v>22</v>
      </c>
      <c r="O105" s="58">
        <f t="shared" si="13"/>
        <v>0.5</v>
      </c>
      <c r="P105" s="58">
        <f t="shared" si="7"/>
        <v>297</v>
      </c>
      <c r="Q105" s="59">
        <f t="shared" si="8"/>
        <v>297</v>
      </c>
      <c r="R105" s="59">
        <f t="shared" si="9"/>
        <v>0</v>
      </c>
      <c r="S105" s="59">
        <f t="shared" si="12"/>
        <v>297</v>
      </c>
      <c r="T105" s="59">
        <f t="shared" si="10"/>
        <v>0</v>
      </c>
      <c r="U105" s="59">
        <f t="shared" si="11"/>
        <v>0</v>
      </c>
      <c r="V105" s="59"/>
    </row>
    <row r="106" spans="1:22" s="4" customFormat="1">
      <c r="A106" s="52">
        <v>103</v>
      </c>
      <c r="B106" s="52">
        <v>114</v>
      </c>
      <c r="C106" s="52" t="s">
        <v>15</v>
      </c>
      <c r="D106" s="52" t="s">
        <v>16</v>
      </c>
      <c r="E106" s="53" t="s">
        <v>115</v>
      </c>
      <c r="F106" s="52">
        <v>25</v>
      </c>
      <c r="G106" s="52">
        <v>28</v>
      </c>
      <c r="H106" s="52" t="s">
        <v>24</v>
      </c>
      <c r="I106" s="56">
        <v>33265</v>
      </c>
      <c r="J106" s="56">
        <v>33265</v>
      </c>
      <c r="K106" s="52">
        <v>2500</v>
      </c>
      <c r="L106" s="57">
        <v>249</v>
      </c>
      <c r="M106" s="52" t="s">
        <v>21</v>
      </c>
      <c r="N106" s="52" t="s">
        <v>22</v>
      </c>
      <c r="O106" s="58">
        <f t="shared" si="13"/>
        <v>0.5</v>
      </c>
      <c r="P106" s="58">
        <f t="shared" si="7"/>
        <v>124.5</v>
      </c>
      <c r="Q106" s="59">
        <f t="shared" si="8"/>
        <v>124.5</v>
      </c>
      <c r="R106" s="59">
        <f t="shared" si="9"/>
        <v>0</v>
      </c>
      <c r="S106" s="59">
        <f t="shared" si="12"/>
        <v>124.5</v>
      </c>
      <c r="T106" s="59">
        <f t="shared" si="10"/>
        <v>0</v>
      </c>
      <c r="U106" s="59">
        <f t="shared" si="11"/>
        <v>0</v>
      </c>
      <c r="V106" s="59"/>
    </row>
    <row r="107" spans="1:22" s="4" customFormat="1">
      <c r="A107" s="52">
        <v>104</v>
      </c>
      <c r="B107" s="52">
        <v>115</v>
      </c>
      <c r="C107" s="52" t="s">
        <v>15</v>
      </c>
      <c r="D107" s="52" t="s">
        <v>16</v>
      </c>
      <c r="E107" s="53" t="s">
        <v>112</v>
      </c>
      <c r="F107" s="52">
        <v>25</v>
      </c>
      <c r="G107" s="52">
        <v>207</v>
      </c>
      <c r="H107" s="52" t="s">
        <v>24</v>
      </c>
      <c r="I107" s="55" t="s">
        <v>151</v>
      </c>
      <c r="J107" s="56">
        <v>33271</v>
      </c>
      <c r="K107" s="52">
        <v>3800</v>
      </c>
      <c r="L107" s="57">
        <v>380</v>
      </c>
      <c r="M107" s="52" t="s">
        <v>21</v>
      </c>
      <c r="N107" s="52" t="s">
        <v>22</v>
      </c>
      <c r="O107" s="58">
        <f t="shared" si="13"/>
        <v>0.5</v>
      </c>
      <c r="P107" s="58">
        <f t="shared" si="7"/>
        <v>190</v>
      </c>
      <c r="Q107" s="59">
        <f t="shared" si="8"/>
        <v>190</v>
      </c>
      <c r="R107" s="59">
        <f t="shared" si="9"/>
        <v>0</v>
      </c>
      <c r="S107" s="59">
        <f t="shared" si="12"/>
        <v>190</v>
      </c>
      <c r="T107" s="59">
        <f t="shared" si="10"/>
        <v>0</v>
      </c>
      <c r="U107" s="59">
        <f t="shared" si="11"/>
        <v>0</v>
      </c>
      <c r="V107" s="59"/>
    </row>
    <row r="108" spans="1:22" s="4" customFormat="1">
      <c r="A108" s="52">
        <v>105</v>
      </c>
      <c r="B108" s="52">
        <v>116</v>
      </c>
      <c r="C108" s="52" t="s">
        <v>15</v>
      </c>
      <c r="D108" s="52" t="s">
        <v>16</v>
      </c>
      <c r="E108" s="53" t="s">
        <v>112</v>
      </c>
      <c r="F108" s="52">
        <v>25</v>
      </c>
      <c r="G108" s="52">
        <v>26</v>
      </c>
      <c r="H108" s="52" t="s">
        <v>24</v>
      </c>
      <c r="I108" s="55" t="s">
        <v>152</v>
      </c>
      <c r="J108" s="56">
        <v>31099</v>
      </c>
      <c r="K108" s="52" t="s">
        <v>153</v>
      </c>
      <c r="L108" s="57">
        <v>359</v>
      </c>
      <c r="M108" s="52" t="s">
        <v>21</v>
      </c>
      <c r="N108" s="52" t="s">
        <v>22</v>
      </c>
      <c r="O108" s="58">
        <f t="shared" si="13"/>
        <v>0.5</v>
      </c>
      <c r="P108" s="58">
        <f t="shared" si="7"/>
        <v>179.5</v>
      </c>
      <c r="Q108" s="59">
        <f t="shared" si="8"/>
        <v>179.5</v>
      </c>
      <c r="R108" s="59">
        <f t="shared" si="9"/>
        <v>0</v>
      </c>
      <c r="S108" s="59">
        <f t="shared" si="12"/>
        <v>179.5</v>
      </c>
      <c r="T108" s="59">
        <f t="shared" si="10"/>
        <v>0</v>
      </c>
      <c r="U108" s="59">
        <f t="shared" si="11"/>
        <v>0</v>
      </c>
      <c r="V108" s="59"/>
    </row>
    <row r="109" spans="1:22" s="4" customFormat="1">
      <c r="A109" s="52">
        <v>106</v>
      </c>
      <c r="B109" s="52">
        <v>117</v>
      </c>
      <c r="C109" s="52" t="s">
        <v>15</v>
      </c>
      <c r="D109" s="52" t="s">
        <v>16</v>
      </c>
      <c r="E109" s="53" t="s">
        <v>112</v>
      </c>
      <c r="F109" s="52">
        <v>25</v>
      </c>
      <c r="G109" s="52">
        <v>25</v>
      </c>
      <c r="H109" s="52" t="s">
        <v>24</v>
      </c>
      <c r="I109" s="55" t="s">
        <v>154</v>
      </c>
      <c r="J109" s="56">
        <v>33273</v>
      </c>
      <c r="K109" s="52" t="s">
        <v>155</v>
      </c>
      <c r="L109" s="57">
        <v>322</v>
      </c>
      <c r="M109" s="52" t="s">
        <v>21</v>
      </c>
      <c r="N109" s="52" t="s">
        <v>22</v>
      </c>
      <c r="O109" s="58">
        <f t="shared" si="13"/>
        <v>0.5</v>
      </c>
      <c r="P109" s="58">
        <f t="shared" si="7"/>
        <v>161</v>
      </c>
      <c r="Q109" s="59">
        <f t="shared" si="8"/>
        <v>161</v>
      </c>
      <c r="R109" s="59">
        <f t="shared" si="9"/>
        <v>0</v>
      </c>
      <c r="S109" s="59">
        <f t="shared" si="12"/>
        <v>161</v>
      </c>
      <c r="T109" s="59">
        <f t="shared" si="10"/>
        <v>0</v>
      </c>
      <c r="U109" s="59">
        <f t="shared" si="11"/>
        <v>0</v>
      </c>
      <c r="V109" s="59"/>
    </row>
    <row r="110" spans="1:22" s="4" customFormat="1">
      <c r="A110" s="52">
        <v>107</v>
      </c>
      <c r="B110" s="52">
        <v>118</v>
      </c>
      <c r="C110" s="52" t="s">
        <v>15</v>
      </c>
      <c r="D110" s="52" t="s">
        <v>16</v>
      </c>
      <c r="E110" s="53" t="s">
        <v>156</v>
      </c>
      <c r="F110" s="52">
        <v>25</v>
      </c>
      <c r="G110" s="52">
        <v>24</v>
      </c>
      <c r="H110" s="52" t="s">
        <v>24</v>
      </c>
      <c r="I110" s="56">
        <v>33267</v>
      </c>
      <c r="J110" s="56">
        <v>33267</v>
      </c>
      <c r="K110" s="52">
        <v>2500</v>
      </c>
      <c r="L110" s="57">
        <v>191</v>
      </c>
      <c r="M110" s="52" t="s">
        <v>21</v>
      </c>
      <c r="N110" s="52" t="s">
        <v>22</v>
      </c>
      <c r="O110" s="58">
        <f t="shared" si="13"/>
        <v>0.5</v>
      </c>
      <c r="P110" s="58">
        <f t="shared" si="7"/>
        <v>95.5</v>
      </c>
      <c r="Q110" s="59">
        <f t="shared" si="8"/>
        <v>95.5</v>
      </c>
      <c r="R110" s="59">
        <f t="shared" si="9"/>
        <v>0</v>
      </c>
      <c r="S110" s="59">
        <f t="shared" si="12"/>
        <v>95.5</v>
      </c>
      <c r="T110" s="59">
        <f t="shared" si="10"/>
        <v>0</v>
      </c>
      <c r="U110" s="59">
        <f t="shared" si="11"/>
        <v>0</v>
      </c>
      <c r="V110" s="59"/>
    </row>
    <row r="111" spans="1:22" s="4" customFormat="1">
      <c r="A111" s="52">
        <v>108</v>
      </c>
      <c r="B111" s="52">
        <v>120</v>
      </c>
      <c r="C111" s="52" t="s">
        <v>15</v>
      </c>
      <c r="D111" s="52" t="s">
        <v>16</v>
      </c>
      <c r="E111" s="53" t="s">
        <v>157</v>
      </c>
      <c r="F111" s="52">
        <v>25</v>
      </c>
      <c r="G111" s="52">
        <v>23</v>
      </c>
      <c r="H111" s="52" t="s">
        <v>24</v>
      </c>
      <c r="I111" s="56">
        <v>33281</v>
      </c>
      <c r="J111" s="56">
        <v>33281</v>
      </c>
      <c r="K111" s="52">
        <v>2500</v>
      </c>
      <c r="L111" s="57">
        <v>242</v>
      </c>
      <c r="M111" s="52" t="s">
        <v>21</v>
      </c>
      <c r="N111" s="52" t="s">
        <v>22</v>
      </c>
      <c r="O111" s="58">
        <f t="shared" si="13"/>
        <v>0.5</v>
      </c>
      <c r="P111" s="58">
        <f t="shared" si="7"/>
        <v>121</v>
      </c>
      <c r="Q111" s="59">
        <f t="shared" si="8"/>
        <v>121</v>
      </c>
      <c r="R111" s="59">
        <f t="shared" si="9"/>
        <v>0</v>
      </c>
      <c r="S111" s="59">
        <f t="shared" si="12"/>
        <v>121</v>
      </c>
      <c r="T111" s="59">
        <f t="shared" si="10"/>
        <v>0</v>
      </c>
      <c r="U111" s="59">
        <f t="shared" si="11"/>
        <v>0</v>
      </c>
      <c r="V111" s="59"/>
    </row>
    <row r="112" spans="1:22" s="4" customFormat="1">
      <c r="A112" s="52">
        <v>109</v>
      </c>
      <c r="B112" s="52">
        <v>121</v>
      </c>
      <c r="C112" s="52" t="s">
        <v>15</v>
      </c>
      <c r="D112" s="52" t="s">
        <v>16</v>
      </c>
      <c r="E112" s="53" t="s">
        <v>158</v>
      </c>
      <c r="F112" s="52">
        <v>25</v>
      </c>
      <c r="G112" s="52">
        <v>22</v>
      </c>
      <c r="H112" s="52" t="s">
        <v>24</v>
      </c>
      <c r="I112" s="55"/>
      <c r="J112" s="56"/>
      <c r="K112" s="52">
        <v>2500</v>
      </c>
      <c r="L112" s="57">
        <v>240</v>
      </c>
      <c r="M112" s="52" t="s">
        <v>21</v>
      </c>
      <c r="N112" s="52" t="s">
        <v>22</v>
      </c>
      <c r="O112" s="58">
        <f t="shared" si="13"/>
        <v>0.5</v>
      </c>
      <c r="P112" s="58">
        <f t="shared" si="7"/>
        <v>120</v>
      </c>
      <c r="Q112" s="59">
        <f t="shared" si="8"/>
        <v>120</v>
      </c>
      <c r="R112" s="59">
        <f t="shared" si="9"/>
        <v>0</v>
      </c>
      <c r="S112" s="59">
        <f t="shared" si="12"/>
        <v>120</v>
      </c>
      <c r="T112" s="59">
        <f t="shared" si="10"/>
        <v>0</v>
      </c>
      <c r="U112" s="59">
        <f t="shared" si="11"/>
        <v>0</v>
      </c>
      <c r="V112" s="59"/>
    </row>
    <row r="113" spans="1:22" s="4" customFormat="1">
      <c r="A113" s="52">
        <v>110</v>
      </c>
      <c r="B113" s="52">
        <v>122</v>
      </c>
      <c r="C113" s="52" t="s">
        <v>15</v>
      </c>
      <c r="D113" s="52" t="s">
        <v>16</v>
      </c>
      <c r="E113" s="53" t="s">
        <v>72</v>
      </c>
      <c r="F113" s="52">
        <v>25</v>
      </c>
      <c r="G113" s="52">
        <v>21</v>
      </c>
      <c r="H113" s="52" t="s">
        <v>24</v>
      </c>
      <c r="I113" s="55"/>
      <c r="J113" s="56"/>
      <c r="K113" s="52">
        <v>2500</v>
      </c>
      <c r="L113" s="57">
        <v>241</v>
      </c>
      <c r="M113" s="52" t="s">
        <v>21</v>
      </c>
      <c r="N113" s="52" t="s">
        <v>22</v>
      </c>
      <c r="O113" s="58">
        <f t="shared" si="13"/>
        <v>0.5</v>
      </c>
      <c r="P113" s="58">
        <f t="shared" si="7"/>
        <v>120.5</v>
      </c>
      <c r="Q113" s="59">
        <f t="shared" si="8"/>
        <v>120.5</v>
      </c>
      <c r="R113" s="59">
        <f t="shared" si="9"/>
        <v>0</v>
      </c>
      <c r="S113" s="59">
        <f t="shared" si="12"/>
        <v>120.5</v>
      </c>
      <c r="T113" s="59">
        <f t="shared" si="10"/>
        <v>0</v>
      </c>
      <c r="U113" s="59">
        <f t="shared" si="11"/>
        <v>0</v>
      </c>
      <c r="V113" s="59"/>
    </row>
    <row r="114" spans="1:22" s="4" customFormat="1">
      <c r="A114" s="52">
        <v>111</v>
      </c>
      <c r="B114" s="52">
        <v>123</v>
      </c>
      <c r="C114" s="52" t="s">
        <v>15</v>
      </c>
      <c r="D114" s="52" t="s">
        <v>16</v>
      </c>
      <c r="E114" s="53" t="s">
        <v>89</v>
      </c>
      <c r="F114" s="52">
        <v>25</v>
      </c>
      <c r="G114" s="52">
        <v>20</v>
      </c>
      <c r="H114" s="52" t="s">
        <v>24</v>
      </c>
      <c r="I114" s="55"/>
      <c r="J114" s="56"/>
      <c r="K114" s="52">
        <v>5000</v>
      </c>
      <c r="L114" s="57">
        <v>477</v>
      </c>
      <c r="M114" s="52" t="s">
        <v>21</v>
      </c>
      <c r="N114" s="52" t="s">
        <v>22</v>
      </c>
      <c r="O114" s="58">
        <f t="shared" si="13"/>
        <v>0.5</v>
      </c>
      <c r="P114" s="58">
        <f t="shared" si="7"/>
        <v>238.5</v>
      </c>
      <c r="Q114" s="59">
        <f t="shared" si="8"/>
        <v>238.5</v>
      </c>
      <c r="R114" s="59">
        <f t="shared" si="9"/>
        <v>0</v>
      </c>
      <c r="S114" s="59">
        <f t="shared" si="12"/>
        <v>238.5</v>
      </c>
      <c r="T114" s="59">
        <f t="shared" si="10"/>
        <v>0</v>
      </c>
      <c r="U114" s="59">
        <f t="shared" si="11"/>
        <v>0</v>
      </c>
      <c r="V114" s="59"/>
    </row>
    <row r="115" spans="1:22" s="4" customFormat="1">
      <c r="A115" s="52">
        <v>112</v>
      </c>
      <c r="B115" s="52">
        <v>124</v>
      </c>
      <c r="C115" s="52" t="s">
        <v>15</v>
      </c>
      <c r="D115" s="52" t="s">
        <v>16</v>
      </c>
      <c r="E115" s="53" t="s">
        <v>159</v>
      </c>
      <c r="F115" s="52">
        <v>25</v>
      </c>
      <c r="G115" s="52">
        <v>19</v>
      </c>
      <c r="H115" s="52" t="s">
        <v>24</v>
      </c>
      <c r="I115" s="55"/>
      <c r="J115" s="56"/>
      <c r="K115" s="52">
        <v>2500</v>
      </c>
      <c r="L115" s="57">
        <v>221</v>
      </c>
      <c r="M115" s="52" t="s">
        <v>21</v>
      </c>
      <c r="N115" s="52" t="s">
        <v>22</v>
      </c>
      <c r="O115" s="58">
        <f t="shared" si="13"/>
        <v>0.5</v>
      </c>
      <c r="P115" s="58">
        <f t="shared" si="7"/>
        <v>110.5</v>
      </c>
      <c r="Q115" s="59">
        <f t="shared" si="8"/>
        <v>110.5</v>
      </c>
      <c r="R115" s="59">
        <f t="shared" si="9"/>
        <v>0</v>
      </c>
      <c r="S115" s="59">
        <f t="shared" si="12"/>
        <v>110.5</v>
      </c>
      <c r="T115" s="59">
        <f t="shared" si="10"/>
        <v>0</v>
      </c>
      <c r="U115" s="59">
        <f t="shared" si="11"/>
        <v>0</v>
      </c>
      <c r="V115" s="59"/>
    </row>
    <row r="116" spans="1:22" s="4" customFormat="1">
      <c r="A116" s="52">
        <v>113</v>
      </c>
      <c r="B116" s="52">
        <v>125</v>
      </c>
      <c r="C116" s="52" t="s">
        <v>15</v>
      </c>
      <c r="D116" s="52" t="s">
        <v>16</v>
      </c>
      <c r="E116" s="53" t="s">
        <v>160</v>
      </c>
      <c r="F116" s="52">
        <v>25</v>
      </c>
      <c r="G116" s="52">
        <v>18</v>
      </c>
      <c r="H116" s="52" t="s">
        <v>24</v>
      </c>
      <c r="I116" s="55"/>
      <c r="J116" s="56"/>
      <c r="K116" s="52">
        <v>2500</v>
      </c>
      <c r="L116" s="57">
        <v>204</v>
      </c>
      <c r="M116" s="52" t="s">
        <v>21</v>
      </c>
      <c r="N116" s="52" t="s">
        <v>22</v>
      </c>
      <c r="O116" s="58">
        <f t="shared" si="13"/>
        <v>0.5</v>
      </c>
      <c r="P116" s="58">
        <f t="shared" si="7"/>
        <v>102</v>
      </c>
      <c r="Q116" s="59">
        <f t="shared" si="8"/>
        <v>102</v>
      </c>
      <c r="R116" s="59">
        <f t="shared" si="9"/>
        <v>0</v>
      </c>
      <c r="S116" s="59">
        <f t="shared" si="12"/>
        <v>102</v>
      </c>
      <c r="T116" s="59">
        <f t="shared" si="10"/>
        <v>0</v>
      </c>
      <c r="U116" s="59">
        <f t="shared" si="11"/>
        <v>0</v>
      </c>
      <c r="V116" s="59"/>
    </row>
    <row r="117" spans="1:22" s="4" customFormat="1">
      <c r="A117" s="52">
        <v>114</v>
      </c>
      <c r="B117" s="52">
        <v>126</v>
      </c>
      <c r="C117" s="52" t="s">
        <v>15</v>
      </c>
      <c r="D117" s="52" t="s">
        <v>16</v>
      </c>
      <c r="E117" s="53" t="s">
        <v>161</v>
      </c>
      <c r="F117" s="52">
        <v>25</v>
      </c>
      <c r="G117" s="52">
        <v>17</v>
      </c>
      <c r="H117" s="52" t="s">
        <v>24</v>
      </c>
      <c r="I117" s="55"/>
      <c r="J117" s="56"/>
      <c r="K117" s="52">
        <v>2500</v>
      </c>
      <c r="L117" s="57">
        <v>186</v>
      </c>
      <c r="M117" s="52" t="s">
        <v>21</v>
      </c>
      <c r="N117" s="52" t="s">
        <v>22</v>
      </c>
      <c r="O117" s="58">
        <f t="shared" si="13"/>
        <v>0.5</v>
      </c>
      <c r="P117" s="58">
        <f t="shared" si="7"/>
        <v>93</v>
      </c>
      <c r="Q117" s="59">
        <f t="shared" si="8"/>
        <v>93</v>
      </c>
      <c r="R117" s="59">
        <f t="shared" si="9"/>
        <v>0</v>
      </c>
      <c r="S117" s="59">
        <f t="shared" si="12"/>
        <v>93</v>
      </c>
      <c r="T117" s="59">
        <f t="shared" si="10"/>
        <v>0</v>
      </c>
      <c r="U117" s="59">
        <f t="shared" si="11"/>
        <v>0</v>
      </c>
      <c r="V117" s="59"/>
    </row>
    <row r="118" spans="1:22" s="4" customFormat="1">
      <c r="A118" s="52">
        <v>115</v>
      </c>
      <c r="B118" s="52">
        <v>127</v>
      </c>
      <c r="C118" s="52" t="s">
        <v>15</v>
      </c>
      <c r="D118" s="52" t="s">
        <v>16</v>
      </c>
      <c r="E118" s="53" t="s">
        <v>162</v>
      </c>
      <c r="F118" s="52">
        <v>25</v>
      </c>
      <c r="G118" s="52">
        <v>16</v>
      </c>
      <c r="H118" s="52" t="s">
        <v>24</v>
      </c>
      <c r="I118" s="55"/>
      <c r="J118" s="56"/>
      <c r="K118" s="52">
        <v>2500</v>
      </c>
      <c r="L118" s="57">
        <v>167</v>
      </c>
      <c r="M118" s="52" t="s">
        <v>21</v>
      </c>
      <c r="N118" s="52" t="s">
        <v>22</v>
      </c>
      <c r="O118" s="58">
        <f t="shared" si="13"/>
        <v>0.5</v>
      </c>
      <c r="P118" s="58">
        <f t="shared" si="7"/>
        <v>83.5</v>
      </c>
      <c r="Q118" s="59">
        <f t="shared" si="8"/>
        <v>83.5</v>
      </c>
      <c r="R118" s="59">
        <f t="shared" si="9"/>
        <v>0</v>
      </c>
      <c r="S118" s="59">
        <f t="shared" si="12"/>
        <v>83.5</v>
      </c>
      <c r="T118" s="59">
        <f t="shared" si="10"/>
        <v>0</v>
      </c>
      <c r="U118" s="59">
        <f t="shared" si="11"/>
        <v>0</v>
      </c>
      <c r="V118" s="59"/>
    </row>
    <row r="119" spans="1:22" s="4" customFormat="1">
      <c r="A119" s="52">
        <v>116</v>
      </c>
      <c r="B119" s="52">
        <v>128</v>
      </c>
      <c r="C119" s="52" t="s">
        <v>15</v>
      </c>
      <c r="D119" s="52" t="s">
        <v>16</v>
      </c>
      <c r="E119" s="53" t="s">
        <v>163</v>
      </c>
      <c r="F119" s="52">
        <v>25</v>
      </c>
      <c r="G119" s="52">
        <v>15</v>
      </c>
      <c r="H119" s="52" t="s">
        <v>24</v>
      </c>
      <c r="I119" s="56">
        <v>33268</v>
      </c>
      <c r="J119" s="56">
        <v>33268</v>
      </c>
      <c r="K119" s="52">
        <v>2500</v>
      </c>
      <c r="L119" s="57">
        <v>150</v>
      </c>
      <c r="M119" s="52" t="s">
        <v>21</v>
      </c>
      <c r="N119" s="52" t="s">
        <v>22</v>
      </c>
      <c r="O119" s="58">
        <f t="shared" si="13"/>
        <v>0.5</v>
      </c>
      <c r="P119" s="58">
        <f t="shared" si="7"/>
        <v>75</v>
      </c>
      <c r="Q119" s="59">
        <f t="shared" si="8"/>
        <v>75</v>
      </c>
      <c r="R119" s="59">
        <f t="shared" si="9"/>
        <v>0</v>
      </c>
      <c r="S119" s="59">
        <f t="shared" si="12"/>
        <v>75</v>
      </c>
      <c r="T119" s="59">
        <f t="shared" si="10"/>
        <v>0</v>
      </c>
      <c r="U119" s="59">
        <f t="shared" si="11"/>
        <v>0</v>
      </c>
      <c r="V119" s="59"/>
    </row>
    <row r="120" spans="1:22" s="4" customFormat="1">
      <c r="A120" s="52">
        <v>117</v>
      </c>
      <c r="B120" s="52">
        <v>129</v>
      </c>
      <c r="C120" s="52" t="s">
        <v>15</v>
      </c>
      <c r="D120" s="52" t="s">
        <v>16</v>
      </c>
      <c r="E120" s="53" t="s">
        <v>118</v>
      </c>
      <c r="F120" s="52">
        <v>25</v>
      </c>
      <c r="G120" s="52">
        <v>14</v>
      </c>
      <c r="H120" s="52" t="s">
        <v>24</v>
      </c>
      <c r="I120" s="55"/>
      <c r="J120" s="56"/>
      <c r="K120" s="52">
        <v>2500</v>
      </c>
      <c r="L120" s="57">
        <v>138</v>
      </c>
      <c r="M120" s="52" t="s">
        <v>21</v>
      </c>
      <c r="N120" s="52" t="s">
        <v>22</v>
      </c>
      <c r="O120" s="58">
        <f t="shared" si="13"/>
        <v>0.5</v>
      </c>
      <c r="P120" s="58">
        <f t="shared" si="7"/>
        <v>69</v>
      </c>
      <c r="Q120" s="59">
        <f t="shared" si="8"/>
        <v>69</v>
      </c>
      <c r="R120" s="59">
        <f t="shared" si="9"/>
        <v>0</v>
      </c>
      <c r="S120" s="59">
        <f t="shared" si="12"/>
        <v>69</v>
      </c>
      <c r="T120" s="59">
        <f t="shared" si="10"/>
        <v>0</v>
      </c>
      <c r="U120" s="59">
        <f t="shared" si="11"/>
        <v>0</v>
      </c>
      <c r="V120" s="59"/>
    </row>
    <row r="121" spans="1:22" s="4" customFormat="1">
      <c r="A121" s="52">
        <v>118</v>
      </c>
      <c r="B121" s="52">
        <v>130</v>
      </c>
      <c r="C121" s="52" t="s">
        <v>15</v>
      </c>
      <c r="D121" s="52" t="s">
        <v>16</v>
      </c>
      <c r="E121" s="53" t="s">
        <v>164</v>
      </c>
      <c r="F121" s="52">
        <v>25</v>
      </c>
      <c r="G121" s="52">
        <v>13</v>
      </c>
      <c r="H121" s="52" t="s">
        <v>24</v>
      </c>
      <c r="I121" s="55"/>
      <c r="J121" s="56"/>
      <c r="K121" s="52">
        <v>2500</v>
      </c>
      <c r="L121" s="57">
        <v>119</v>
      </c>
      <c r="M121" s="52" t="s">
        <v>21</v>
      </c>
      <c r="N121" s="52" t="s">
        <v>22</v>
      </c>
      <c r="O121" s="58">
        <f t="shared" si="13"/>
        <v>0.5</v>
      </c>
      <c r="P121" s="58">
        <f t="shared" si="7"/>
        <v>59.5</v>
      </c>
      <c r="Q121" s="59">
        <f t="shared" si="8"/>
        <v>59.5</v>
      </c>
      <c r="R121" s="59">
        <f t="shared" si="9"/>
        <v>0</v>
      </c>
      <c r="S121" s="59">
        <f t="shared" si="12"/>
        <v>59.5</v>
      </c>
      <c r="T121" s="59">
        <f t="shared" si="10"/>
        <v>0</v>
      </c>
      <c r="U121" s="59">
        <f t="shared" si="11"/>
        <v>0</v>
      </c>
      <c r="V121" s="59"/>
    </row>
    <row r="122" spans="1:22" s="4" customFormat="1">
      <c r="A122" s="52">
        <v>119</v>
      </c>
      <c r="B122" s="52">
        <v>131</v>
      </c>
      <c r="C122" s="52" t="s">
        <v>15</v>
      </c>
      <c r="D122" s="52" t="s">
        <v>16</v>
      </c>
      <c r="E122" s="53" t="s">
        <v>134</v>
      </c>
      <c r="F122" s="52">
        <v>25</v>
      </c>
      <c r="G122" s="52">
        <v>12</v>
      </c>
      <c r="H122" s="52" t="s">
        <v>24</v>
      </c>
      <c r="I122" s="55"/>
      <c r="J122" s="56"/>
      <c r="K122" s="52">
        <v>3800</v>
      </c>
      <c r="L122" s="57">
        <v>206</v>
      </c>
      <c r="M122" s="52" t="s">
        <v>21</v>
      </c>
      <c r="N122" s="52" t="s">
        <v>22</v>
      </c>
      <c r="O122" s="58">
        <f t="shared" si="13"/>
        <v>0.5</v>
      </c>
      <c r="P122" s="58">
        <f t="shared" si="7"/>
        <v>103</v>
      </c>
      <c r="Q122" s="59">
        <f t="shared" si="8"/>
        <v>103</v>
      </c>
      <c r="R122" s="59">
        <f t="shared" si="9"/>
        <v>0</v>
      </c>
      <c r="S122" s="59">
        <f t="shared" si="12"/>
        <v>103</v>
      </c>
      <c r="T122" s="59">
        <f t="shared" si="10"/>
        <v>0</v>
      </c>
      <c r="U122" s="59">
        <f t="shared" si="11"/>
        <v>0</v>
      </c>
      <c r="V122" s="59"/>
    </row>
    <row r="123" spans="1:22" s="4" customFormat="1">
      <c r="A123" s="52">
        <v>120</v>
      </c>
      <c r="B123" s="52">
        <v>132</v>
      </c>
      <c r="C123" s="52" t="s">
        <v>15</v>
      </c>
      <c r="D123" s="52" t="s">
        <v>16</v>
      </c>
      <c r="E123" s="53" t="s">
        <v>165</v>
      </c>
      <c r="F123" s="52">
        <v>25</v>
      </c>
      <c r="G123" s="52">
        <v>11</v>
      </c>
      <c r="H123" s="52" t="s">
        <v>24</v>
      </c>
      <c r="I123" s="55" t="s">
        <v>166</v>
      </c>
      <c r="J123" s="56">
        <v>30544</v>
      </c>
      <c r="K123" s="52">
        <v>7500</v>
      </c>
      <c r="L123" s="57">
        <v>116</v>
      </c>
      <c r="M123" s="52" t="s">
        <v>21</v>
      </c>
      <c r="N123" s="52" t="s">
        <v>22</v>
      </c>
      <c r="O123" s="58">
        <f t="shared" si="13"/>
        <v>0.5</v>
      </c>
      <c r="P123" s="58">
        <f t="shared" si="7"/>
        <v>58</v>
      </c>
      <c r="Q123" s="59">
        <f t="shared" si="8"/>
        <v>58</v>
      </c>
      <c r="R123" s="59">
        <f t="shared" si="9"/>
        <v>0</v>
      </c>
      <c r="S123" s="59">
        <f t="shared" si="12"/>
        <v>58</v>
      </c>
      <c r="T123" s="59">
        <f t="shared" si="10"/>
        <v>0</v>
      </c>
      <c r="U123" s="59">
        <f t="shared" si="11"/>
        <v>0</v>
      </c>
      <c r="V123" s="59"/>
    </row>
    <row r="124" spans="1:22" s="4" customFormat="1">
      <c r="A124" s="52">
        <v>121</v>
      </c>
      <c r="B124" s="52">
        <v>133</v>
      </c>
      <c r="C124" s="52" t="s">
        <v>15</v>
      </c>
      <c r="D124" s="52" t="s">
        <v>16</v>
      </c>
      <c r="E124" s="53" t="s">
        <v>167</v>
      </c>
      <c r="F124" s="52">
        <v>25</v>
      </c>
      <c r="G124" s="52">
        <v>10</v>
      </c>
      <c r="H124" s="52" t="s">
        <v>24</v>
      </c>
      <c r="I124" s="55"/>
      <c r="J124" s="56"/>
      <c r="K124" s="52">
        <v>3800</v>
      </c>
      <c r="L124" s="57">
        <v>12</v>
      </c>
      <c r="M124" s="52" t="s">
        <v>21</v>
      </c>
      <c r="N124" s="52" t="s">
        <v>22</v>
      </c>
      <c r="O124" s="58">
        <f t="shared" si="13"/>
        <v>0.5</v>
      </c>
      <c r="P124" s="58">
        <f t="shared" si="7"/>
        <v>6</v>
      </c>
      <c r="Q124" s="59">
        <f t="shared" si="8"/>
        <v>6</v>
      </c>
      <c r="R124" s="59">
        <f t="shared" si="9"/>
        <v>0</v>
      </c>
      <c r="S124" s="59">
        <f t="shared" si="12"/>
        <v>6</v>
      </c>
      <c r="T124" s="59">
        <f t="shared" si="10"/>
        <v>0</v>
      </c>
      <c r="U124" s="59">
        <f t="shared" si="11"/>
        <v>0</v>
      </c>
      <c r="V124" s="59"/>
    </row>
    <row r="125" spans="1:22" s="4" customFormat="1">
      <c r="A125" s="52">
        <v>122</v>
      </c>
      <c r="B125" s="52">
        <v>137</v>
      </c>
      <c r="C125" s="52" t="s">
        <v>15</v>
      </c>
      <c r="D125" s="52" t="s">
        <v>16</v>
      </c>
      <c r="E125" s="53" t="s">
        <v>168</v>
      </c>
      <c r="F125" s="52">
        <v>24</v>
      </c>
      <c r="G125" s="52">
        <v>139</v>
      </c>
      <c r="H125" s="52" t="s">
        <v>24</v>
      </c>
      <c r="I125" s="55"/>
      <c r="J125" s="56"/>
      <c r="K125" s="52">
        <v>2500</v>
      </c>
      <c r="L125" s="57">
        <v>7</v>
      </c>
      <c r="M125" s="52" t="s">
        <v>21</v>
      </c>
      <c r="N125" s="52" t="s">
        <v>22</v>
      </c>
      <c r="O125" s="58">
        <f t="shared" si="13"/>
        <v>0.5</v>
      </c>
      <c r="P125" s="58">
        <f t="shared" si="7"/>
        <v>3.5</v>
      </c>
      <c r="Q125" s="59">
        <f t="shared" si="8"/>
        <v>3.5</v>
      </c>
      <c r="R125" s="59">
        <f t="shared" si="9"/>
        <v>0</v>
      </c>
      <c r="S125" s="59">
        <f t="shared" si="12"/>
        <v>3.5</v>
      </c>
      <c r="T125" s="59">
        <f t="shared" si="10"/>
        <v>0</v>
      </c>
      <c r="U125" s="59">
        <f t="shared" si="11"/>
        <v>0</v>
      </c>
      <c r="V125" s="59"/>
    </row>
    <row r="126" spans="1:22" s="4" customFormat="1">
      <c r="A126" s="52">
        <v>123</v>
      </c>
      <c r="B126" s="52">
        <v>138</v>
      </c>
      <c r="C126" s="52" t="s">
        <v>15</v>
      </c>
      <c r="D126" s="52" t="s">
        <v>16</v>
      </c>
      <c r="E126" s="53" t="s">
        <v>169</v>
      </c>
      <c r="F126" s="52">
        <v>24</v>
      </c>
      <c r="G126" s="52">
        <v>140</v>
      </c>
      <c r="H126" s="52" t="s">
        <v>24</v>
      </c>
      <c r="I126" s="55"/>
      <c r="J126" s="56"/>
      <c r="K126" s="52">
        <v>2500</v>
      </c>
      <c r="L126" s="57">
        <v>195</v>
      </c>
      <c r="M126" s="52" t="s">
        <v>21</v>
      </c>
      <c r="N126" s="52" t="s">
        <v>22</v>
      </c>
      <c r="O126" s="58">
        <f t="shared" si="13"/>
        <v>0.5</v>
      </c>
      <c r="P126" s="58">
        <f t="shared" si="7"/>
        <v>97.5</v>
      </c>
      <c r="Q126" s="59">
        <f t="shared" si="8"/>
        <v>97.5</v>
      </c>
      <c r="R126" s="59">
        <f t="shared" si="9"/>
        <v>0</v>
      </c>
      <c r="S126" s="59">
        <f t="shared" si="12"/>
        <v>97.5</v>
      </c>
      <c r="T126" s="59">
        <f t="shared" si="10"/>
        <v>0</v>
      </c>
      <c r="U126" s="59">
        <f t="shared" si="11"/>
        <v>0</v>
      </c>
      <c r="V126" s="59"/>
    </row>
    <row r="127" spans="1:22" s="4" customFormat="1">
      <c r="A127" s="52">
        <v>124</v>
      </c>
      <c r="B127" s="52">
        <v>139</v>
      </c>
      <c r="C127" s="52" t="s">
        <v>15</v>
      </c>
      <c r="D127" s="52" t="s">
        <v>16</v>
      </c>
      <c r="E127" s="53" t="s">
        <v>170</v>
      </c>
      <c r="F127" s="52">
        <v>24</v>
      </c>
      <c r="G127" s="52">
        <v>141</v>
      </c>
      <c r="H127" s="52" t="s">
        <v>24</v>
      </c>
      <c r="I127" s="55"/>
      <c r="J127" s="56"/>
      <c r="K127" s="52">
        <v>4000</v>
      </c>
      <c r="L127" s="57">
        <v>453</v>
      </c>
      <c r="M127" s="52" t="s">
        <v>21</v>
      </c>
      <c r="N127" s="52" t="s">
        <v>22</v>
      </c>
      <c r="O127" s="58">
        <f t="shared" si="13"/>
        <v>0.5</v>
      </c>
      <c r="P127" s="58">
        <f t="shared" si="7"/>
        <v>226.5</v>
      </c>
      <c r="Q127" s="59">
        <f t="shared" si="8"/>
        <v>226.5</v>
      </c>
      <c r="R127" s="59">
        <f t="shared" si="9"/>
        <v>0</v>
      </c>
      <c r="S127" s="59">
        <f t="shared" si="12"/>
        <v>226.5</v>
      </c>
      <c r="T127" s="59">
        <f t="shared" si="10"/>
        <v>0</v>
      </c>
      <c r="U127" s="59">
        <f t="shared" si="11"/>
        <v>0</v>
      </c>
      <c r="V127" s="59"/>
    </row>
    <row r="128" spans="1:22" s="4" customFormat="1">
      <c r="A128" s="52">
        <v>125</v>
      </c>
      <c r="B128" s="52">
        <v>140</v>
      </c>
      <c r="C128" s="52" t="s">
        <v>15</v>
      </c>
      <c r="D128" s="52" t="s">
        <v>16</v>
      </c>
      <c r="E128" s="53" t="s">
        <v>170</v>
      </c>
      <c r="F128" s="52">
        <v>24</v>
      </c>
      <c r="G128" s="52">
        <v>141</v>
      </c>
      <c r="H128" s="52" t="s">
        <v>24</v>
      </c>
      <c r="I128" s="55"/>
      <c r="J128" s="56"/>
      <c r="K128" s="52">
        <v>4000</v>
      </c>
      <c r="L128" s="57">
        <v>24</v>
      </c>
      <c r="M128" s="52" t="s">
        <v>21</v>
      </c>
      <c r="N128" s="52" t="s">
        <v>22</v>
      </c>
      <c r="O128" s="58">
        <f t="shared" si="13"/>
        <v>0.5</v>
      </c>
      <c r="P128" s="58">
        <f t="shared" si="7"/>
        <v>12</v>
      </c>
      <c r="Q128" s="59">
        <f t="shared" si="8"/>
        <v>12</v>
      </c>
      <c r="R128" s="59">
        <f t="shared" si="9"/>
        <v>0</v>
      </c>
      <c r="S128" s="59">
        <f t="shared" si="12"/>
        <v>12</v>
      </c>
      <c r="T128" s="59">
        <f t="shared" si="10"/>
        <v>0</v>
      </c>
      <c r="U128" s="59">
        <f t="shared" si="11"/>
        <v>0</v>
      </c>
      <c r="V128" s="59"/>
    </row>
    <row r="129" spans="1:22" s="4" customFormat="1">
      <c r="A129" s="52">
        <v>126</v>
      </c>
      <c r="B129" s="52">
        <v>141</v>
      </c>
      <c r="C129" s="52" t="s">
        <v>15</v>
      </c>
      <c r="D129" s="52" t="s">
        <v>16</v>
      </c>
      <c r="E129" s="53" t="s">
        <v>171</v>
      </c>
      <c r="F129" s="52">
        <v>24</v>
      </c>
      <c r="G129" s="52">
        <v>142</v>
      </c>
      <c r="H129" s="52" t="s">
        <v>24</v>
      </c>
      <c r="I129" s="56">
        <v>30967</v>
      </c>
      <c r="J129" s="56">
        <v>30967</v>
      </c>
      <c r="K129" s="52">
        <v>2500</v>
      </c>
      <c r="L129" s="57">
        <v>8</v>
      </c>
      <c r="M129" s="52" t="s">
        <v>21</v>
      </c>
      <c r="N129" s="52" t="s">
        <v>22</v>
      </c>
      <c r="O129" s="58">
        <f t="shared" si="13"/>
        <v>0.5</v>
      </c>
      <c r="P129" s="58">
        <f t="shared" si="7"/>
        <v>4</v>
      </c>
      <c r="Q129" s="59">
        <f t="shared" si="8"/>
        <v>4</v>
      </c>
      <c r="R129" s="59">
        <f t="shared" si="9"/>
        <v>0</v>
      </c>
      <c r="S129" s="59">
        <f t="shared" si="12"/>
        <v>4</v>
      </c>
      <c r="T129" s="59">
        <f t="shared" si="10"/>
        <v>0</v>
      </c>
      <c r="U129" s="59">
        <f t="shared" si="11"/>
        <v>0</v>
      </c>
      <c r="V129" s="59"/>
    </row>
    <row r="130" spans="1:22" s="4" customFormat="1">
      <c r="A130" s="52">
        <v>127</v>
      </c>
      <c r="B130" s="52">
        <v>142</v>
      </c>
      <c r="C130" s="52" t="s">
        <v>15</v>
      </c>
      <c r="D130" s="52" t="s">
        <v>16</v>
      </c>
      <c r="E130" s="53" t="s">
        <v>171</v>
      </c>
      <c r="F130" s="52">
        <v>24</v>
      </c>
      <c r="G130" s="52">
        <v>142</v>
      </c>
      <c r="H130" s="52" t="s">
        <v>24</v>
      </c>
      <c r="I130" s="55" t="s">
        <v>172</v>
      </c>
      <c r="J130" s="56">
        <v>30967</v>
      </c>
      <c r="K130" s="52">
        <v>2500</v>
      </c>
      <c r="L130" s="57">
        <v>225</v>
      </c>
      <c r="M130" s="52" t="s">
        <v>21</v>
      </c>
      <c r="N130" s="52" t="s">
        <v>22</v>
      </c>
      <c r="O130" s="58">
        <f t="shared" si="13"/>
        <v>0.5</v>
      </c>
      <c r="P130" s="58">
        <f t="shared" si="7"/>
        <v>112.5</v>
      </c>
      <c r="Q130" s="59">
        <f t="shared" si="8"/>
        <v>112.5</v>
      </c>
      <c r="R130" s="59">
        <f t="shared" si="9"/>
        <v>0</v>
      </c>
      <c r="S130" s="59">
        <f t="shared" si="12"/>
        <v>112.5</v>
      </c>
      <c r="T130" s="59">
        <f t="shared" si="10"/>
        <v>0</v>
      </c>
      <c r="U130" s="59">
        <f t="shared" si="11"/>
        <v>0</v>
      </c>
      <c r="V130" s="59"/>
    </row>
    <row r="131" spans="1:22" s="4" customFormat="1">
      <c r="A131" s="52">
        <v>128</v>
      </c>
      <c r="B131" s="52">
        <v>143</v>
      </c>
      <c r="C131" s="52" t="s">
        <v>15</v>
      </c>
      <c r="D131" s="52" t="s">
        <v>16</v>
      </c>
      <c r="E131" s="53" t="s">
        <v>171</v>
      </c>
      <c r="F131" s="52">
        <v>24</v>
      </c>
      <c r="G131" s="52">
        <v>143</v>
      </c>
      <c r="H131" s="52" t="s">
        <v>24</v>
      </c>
      <c r="I131" s="55" t="s">
        <v>173</v>
      </c>
      <c r="J131" s="56">
        <v>30966</v>
      </c>
      <c r="K131" s="52" t="s">
        <v>174</v>
      </c>
      <c r="L131" s="57">
        <v>226</v>
      </c>
      <c r="M131" s="52" t="s">
        <v>21</v>
      </c>
      <c r="N131" s="52" t="s">
        <v>22</v>
      </c>
      <c r="O131" s="58">
        <f t="shared" si="13"/>
        <v>0.5</v>
      </c>
      <c r="P131" s="58">
        <f t="shared" si="7"/>
        <v>113</v>
      </c>
      <c r="Q131" s="59">
        <f t="shared" si="8"/>
        <v>113</v>
      </c>
      <c r="R131" s="59">
        <f t="shared" si="9"/>
        <v>0</v>
      </c>
      <c r="S131" s="59">
        <f t="shared" si="12"/>
        <v>113</v>
      </c>
      <c r="T131" s="59">
        <f t="shared" si="10"/>
        <v>0</v>
      </c>
      <c r="U131" s="59">
        <f t="shared" si="11"/>
        <v>0</v>
      </c>
      <c r="V131" s="59"/>
    </row>
    <row r="132" spans="1:22" s="4" customFormat="1">
      <c r="A132" s="52">
        <v>129</v>
      </c>
      <c r="B132" s="52">
        <v>144</v>
      </c>
      <c r="C132" s="52" t="s">
        <v>15</v>
      </c>
      <c r="D132" s="52" t="s">
        <v>16</v>
      </c>
      <c r="E132" s="53" t="s">
        <v>171</v>
      </c>
      <c r="F132" s="52">
        <v>24</v>
      </c>
      <c r="G132" s="52">
        <v>143</v>
      </c>
      <c r="H132" s="52" t="s">
        <v>24</v>
      </c>
      <c r="I132" s="55" t="s">
        <v>173</v>
      </c>
      <c r="J132" s="56">
        <v>30966</v>
      </c>
      <c r="K132" s="52" t="s">
        <v>174</v>
      </c>
      <c r="L132" s="57">
        <v>45</v>
      </c>
      <c r="M132" s="52" t="s">
        <v>21</v>
      </c>
      <c r="N132" s="52" t="s">
        <v>22</v>
      </c>
      <c r="O132" s="58">
        <f t="shared" si="13"/>
        <v>0.5</v>
      </c>
      <c r="P132" s="58">
        <f t="shared" si="7"/>
        <v>22.5</v>
      </c>
      <c r="Q132" s="59">
        <f t="shared" si="8"/>
        <v>22.5</v>
      </c>
      <c r="R132" s="59">
        <f t="shared" si="9"/>
        <v>0</v>
      </c>
      <c r="S132" s="59">
        <f t="shared" si="12"/>
        <v>22.5</v>
      </c>
      <c r="T132" s="59">
        <f t="shared" si="10"/>
        <v>0</v>
      </c>
      <c r="U132" s="59">
        <f t="shared" si="11"/>
        <v>0</v>
      </c>
      <c r="V132" s="59"/>
    </row>
    <row r="133" spans="1:22" s="4" customFormat="1">
      <c r="A133" s="52">
        <v>130</v>
      </c>
      <c r="B133" s="52">
        <v>145</v>
      </c>
      <c r="C133" s="52" t="s">
        <v>15</v>
      </c>
      <c r="D133" s="52" t="s">
        <v>16</v>
      </c>
      <c r="E133" s="53" t="s">
        <v>175</v>
      </c>
      <c r="F133" s="52">
        <v>24</v>
      </c>
      <c r="G133" s="52">
        <v>144</v>
      </c>
      <c r="H133" s="52" t="s">
        <v>24</v>
      </c>
      <c r="I133" s="55" t="s">
        <v>176</v>
      </c>
      <c r="J133" s="55" t="s">
        <v>176</v>
      </c>
      <c r="K133" s="52">
        <v>2500</v>
      </c>
      <c r="L133" s="57">
        <v>213</v>
      </c>
      <c r="M133" s="52" t="s">
        <v>21</v>
      </c>
      <c r="N133" s="52" t="s">
        <v>22</v>
      </c>
      <c r="O133" s="58">
        <f t="shared" si="13"/>
        <v>0.5</v>
      </c>
      <c r="P133" s="58">
        <f t="shared" ref="P133:P181" si="14">O133*L133</f>
        <v>106.5</v>
      </c>
      <c r="Q133" s="59">
        <f t="shared" ref="Q133:Q181" si="15">IF(M133="Extravilan",P133,0)</f>
        <v>106.5</v>
      </c>
      <c r="R133" s="59">
        <f t="shared" ref="R133:R181" si="16">IF(M133="Intravilan",P133,0)</f>
        <v>0</v>
      </c>
      <c r="S133" s="59">
        <f t="shared" si="12"/>
        <v>106.5</v>
      </c>
      <c r="T133" s="59">
        <f t="shared" ref="T133:T181" si="17">IF(H133="PD",Q133,0)</f>
        <v>0</v>
      </c>
      <c r="U133" s="59">
        <f t="shared" ref="U133:U181" si="18">IF(H133="A",R133,0)</f>
        <v>0</v>
      </c>
      <c r="V133" s="59"/>
    </row>
    <row r="134" spans="1:22" s="4" customFormat="1">
      <c r="A134" s="52">
        <v>131</v>
      </c>
      <c r="B134" s="52">
        <v>146</v>
      </c>
      <c r="C134" s="52" t="s">
        <v>15</v>
      </c>
      <c r="D134" s="52" t="s">
        <v>16</v>
      </c>
      <c r="E134" s="53" t="s">
        <v>175</v>
      </c>
      <c r="F134" s="52">
        <v>24</v>
      </c>
      <c r="G134" s="52">
        <v>144</v>
      </c>
      <c r="H134" s="52" t="s">
        <v>24</v>
      </c>
      <c r="I134" s="55" t="s">
        <v>176</v>
      </c>
      <c r="J134" s="55" t="s">
        <v>176</v>
      </c>
      <c r="K134" s="52">
        <v>2500</v>
      </c>
      <c r="L134" s="57">
        <v>248</v>
      </c>
      <c r="M134" s="52" t="s">
        <v>21</v>
      </c>
      <c r="N134" s="52" t="s">
        <v>22</v>
      </c>
      <c r="O134" s="58">
        <f t="shared" si="13"/>
        <v>0.5</v>
      </c>
      <c r="P134" s="58">
        <f t="shared" si="14"/>
        <v>124</v>
      </c>
      <c r="Q134" s="59">
        <f t="shared" si="15"/>
        <v>124</v>
      </c>
      <c r="R134" s="59">
        <f t="shared" si="16"/>
        <v>0</v>
      </c>
      <c r="S134" s="59">
        <f t="shared" ref="S134:S181" si="19">IF(H134="A",Q134,0)</f>
        <v>124</v>
      </c>
      <c r="T134" s="59">
        <f t="shared" si="17"/>
        <v>0</v>
      </c>
      <c r="U134" s="59">
        <f t="shared" si="18"/>
        <v>0</v>
      </c>
      <c r="V134" s="59"/>
    </row>
    <row r="135" spans="1:22" s="4" customFormat="1">
      <c r="A135" s="52">
        <v>132</v>
      </c>
      <c r="B135" s="52">
        <v>147</v>
      </c>
      <c r="C135" s="52" t="s">
        <v>15</v>
      </c>
      <c r="D135" s="52" t="s">
        <v>16</v>
      </c>
      <c r="E135" s="53" t="s">
        <v>177</v>
      </c>
      <c r="F135" s="52">
        <v>24</v>
      </c>
      <c r="G135" s="52">
        <v>145</v>
      </c>
      <c r="H135" s="52" t="s">
        <v>24</v>
      </c>
      <c r="I135" s="55"/>
      <c r="J135" s="52"/>
      <c r="K135" s="52">
        <v>2500</v>
      </c>
      <c r="L135" s="57">
        <v>248</v>
      </c>
      <c r="M135" s="52" t="s">
        <v>21</v>
      </c>
      <c r="N135" s="52" t="s">
        <v>22</v>
      </c>
      <c r="O135" s="58">
        <f t="shared" si="13"/>
        <v>0.5</v>
      </c>
      <c r="P135" s="58">
        <f t="shared" si="14"/>
        <v>124</v>
      </c>
      <c r="Q135" s="59">
        <f t="shared" si="15"/>
        <v>124</v>
      </c>
      <c r="R135" s="59">
        <f t="shared" si="16"/>
        <v>0</v>
      </c>
      <c r="S135" s="59">
        <f t="shared" si="19"/>
        <v>124</v>
      </c>
      <c r="T135" s="59">
        <f t="shared" si="17"/>
        <v>0</v>
      </c>
      <c r="U135" s="59">
        <f t="shared" si="18"/>
        <v>0</v>
      </c>
      <c r="V135" s="59"/>
    </row>
    <row r="136" spans="1:22" s="4" customFormat="1">
      <c r="A136" s="52">
        <v>133</v>
      </c>
      <c r="B136" s="52">
        <v>148</v>
      </c>
      <c r="C136" s="52" t="s">
        <v>15</v>
      </c>
      <c r="D136" s="52" t="s">
        <v>16</v>
      </c>
      <c r="E136" s="53" t="s">
        <v>177</v>
      </c>
      <c r="F136" s="52">
        <v>24</v>
      </c>
      <c r="G136" s="52">
        <v>145</v>
      </c>
      <c r="H136" s="52" t="s">
        <v>24</v>
      </c>
      <c r="I136" s="55"/>
      <c r="J136" s="52"/>
      <c r="K136" s="52">
        <v>2500</v>
      </c>
      <c r="L136" s="57">
        <v>457</v>
      </c>
      <c r="M136" s="52" t="s">
        <v>21</v>
      </c>
      <c r="N136" s="52" t="s">
        <v>22</v>
      </c>
      <c r="O136" s="58">
        <f t="shared" si="13"/>
        <v>0.5</v>
      </c>
      <c r="P136" s="58">
        <f t="shared" si="14"/>
        <v>228.5</v>
      </c>
      <c r="Q136" s="59">
        <f t="shared" si="15"/>
        <v>228.5</v>
      </c>
      <c r="R136" s="59">
        <f t="shared" si="16"/>
        <v>0</v>
      </c>
      <c r="S136" s="59">
        <f t="shared" si="19"/>
        <v>228.5</v>
      </c>
      <c r="T136" s="59">
        <f t="shared" si="17"/>
        <v>0</v>
      </c>
      <c r="U136" s="59">
        <f t="shared" si="18"/>
        <v>0</v>
      </c>
      <c r="V136" s="59"/>
    </row>
    <row r="137" spans="1:22" s="4" customFormat="1">
      <c r="A137" s="52">
        <v>134</v>
      </c>
      <c r="B137" s="52">
        <v>149</v>
      </c>
      <c r="C137" s="52" t="s">
        <v>15</v>
      </c>
      <c r="D137" s="52" t="s">
        <v>16</v>
      </c>
      <c r="E137" s="53" t="s">
        <v>104</v>
      </c>
      <c r="F137" s="52">
        <v>24</v>
      </c>
      <c r="G137" s="52">
        <v>146</v>
      </c>
      <c r="H137" s="52" t="s">
        <v>24</v>
      </c>
      <c r="I137" s="55"/>
      <c r="J137" s="52"/>
      <c r="K137" s="52">
        <v>2500</v>
      </c>
      <c r="L137" s="57">
        <v>959</v>
      </c>
      <c r="M137" s="52" t="s">
        <v>21</v>
      </c>
      <c r="N137" s="52" t="s">
        <v>22</v>
      </c>
      <c r="O137" s="58">
        <f t="shared" si="13"/>
        <v>0.5</v>
      </c>
      <c r="P137" s="58">
        <f t="shared" si="14"/>
        <v>479.5</v>
      </c>
      <c r="Q137" s="59">
        <f t="shared" si="15"/>
        <v>479.5</v>
      </c>
      <c r="R137" s="59">
        <f t="shared" si="16"/>
        <v>0</v>
      </c>
      <c r="S137" s="59">
        <f t="shared" si="19"/>
        <v>479.5</v>
      </c>
      <c r="T137" s="59">
        <f t="shared" si="17"/>
        <v>0</v>
      </c>
      <c r="U137" s="59">
        <f t="shared" si="18"/>
        <v>0</v>
      </c>
      <c r="V137" s="59"/>
    </row>
    <row r="138" spans="1:22" s="4" customFormat="1">
      <c r="A138" s="52">
        <v>135</v>
      </c>
      <c r="B138" s="52">
        <v>150</v>
      </c>
      <c r="C138" s="52" t="s">
        <v>15</v>
      </c>
      <c r="D138" s="52" t="s">
        <v>16</v>
      </c>
      <c r="E138" s="53" t="s">
        <v>178</v>
      </c>
      <c r="F138" s="52">
        <v>24</v>
      </c>
      <c r="G138" s="52">
        <v>147</v>
      </c>
      <c r="H138" s="52" t="s">
        <v>24</v>
      </c>
      <c r="I138" s="55"/>
      <c r="J138" s="52"/>
      <c r="K138" s="52">
        <v>2000</v>
      </c>
      <c r="L138" s="57">
        <v>1078</v>
      </c>
      <c r="M138" s="52" t="s">
        <v>21</v>
      </c>
      <c r="N138" s="52" t="s">
        <v>22</v>
      </c>
      <c r="O138" s="58">
        <f t="shared" si="13"/>
        <v>1.3</v>
      </c>
      <c r="P138" s="58">
        <f t="shared" si="14"/>
        <v>1401.4</v>
      </c>
      <c r="Q138" s="59">
        <f t="shared" si="15"/>
        <v>1401.4</v>
      </c>
      <c r="R138" s="59">
        <f t="shared" si="16"/>
        <v>0</v>
      </c>
      <c r="S138" s="59">
        <f t="shared" si="19"/>
        <v>1401.4</v>
      </c>
      <c r="T138" s="59">
        <f t="shared" si="17"/>
        <v>0</v>
      </c>
      <c r="U138" s="59">
        <f t="shared" si="18"/>
        <v>0</v>
      </c>
      <c r="V138" s="59"/>
    </row>
    <row r="139" spans="1:22" s="4" customFormat="1">
      <c r="A139" s="52">
        <v>136</v>
      </c>
      <c r="B139" s="52">
        <v>151</v>
      </c>
      <c r="C139" s="52" t="s">
        <v>15</v>
      </c>
      <c r="D139" s="52" t="s">
        <v>16</v>
      </c>
      <c r="E139" s="53" t="s">
        <v>179</v>
      </c>
      <c r="F139" s="52">
        <v>24</v>
      </c>
      <c r="G139" s="52">
        <v>148</v>
      </c>
      <c r="H139" s="52" t="s">
        <v>24</v>
      </c>
      <c r="I139" s="55"/>
      <c r="J139" s="52"/>
      <c r="K139" s="52">
        <v>1800</v>
      </c>
      <c r="L139" s="57">
        <v>931</v>
      </c>
      <c r="M139" s="52" t="s">
        <v>21</v>
      </c>
      <c r="N139" s="52" t="s">
        <v>22</v>
      </c>
      <c r="O139" s="58">
        <f t="shared" si="13"/>
        <v>0.5</v>
      </c>
      <c r="P139" s="58">
        <f t="shared" si="14"/>
        <v>465.5</v>
      </c>
      <c r="Q139" s="59">
        <f t="shared" si="15"/>
        <v>465.5</v>
      </c>
      <c r="R139" s="59">
        <f t="shared" si="16"/>
        <v>0</v>
      </c>
      <c r="S139" s="59">
        <f t="shared" si="19"/>
        <v>465.5</v>
      </c>
      <c r="T139" s="59">
        <f t="shared" si="17"/>
        <v>0</v>
      </c>
      <c r="U139" s="59">
        <f t="shared" si="18"/>
        <v>0</v>
      </c>
      <c r="V139" s="59"/>
    </row>
    <row r="140" spans="1:22" s="4" customFormat="1">
      <c r="A140" s="52">
        <v>137</v>
      </c>
      <c r="B140" s="52">
        <v>152</v>
      </c>
      <c r="C140" s="52" t="s">
        <v>15</v>
      </c>
      <c r="D140" s="52" t="s">
        <v>16</v>
      </c>
      <c r="E140" s="53" t="s">
        <v>180</v>
      </c>
      <c r="F140" s="52">
        <v>24</v>
      </c>
      <c r="G140" s="52">
        <v>149</v>
      </c>
      <c r="H140" s="52" t="s">
        <v>24</v>
      </c>
      <c r="I140" s="55"/>
      <c r="J140" s="52"/>
      <c r="K140" s="52">
        <v>2500</v>
      </c>
      <c r="L140" s="57">
        <v>1479</v>
      </c>
      <c r="M140" s="52" t="s">
        <v>21</v>
      </c>
      <c r="N140" s="52" t="s">
        <v>22</v>
      </c>
      <c r="O140" s="58">
        <f t="shared" si="13"/>
        <v>1.3</v>
      </c>
      <c r="P140" s="58">
        <f t="shared" si="14"/>
        <v>1922.7</v>
      </c>
      <c r="Q140" s="59">
        <f t="shared" si="15"/>
        <v>1922.7</v>
      </c>
      <c r="R140" s="59">
        <f t="shared" si="16"/>
        <v>0</v>
      </c>
      <c r="S140" s="59">
        <f t="shared" si="19"/>
        <v>1922.7</v>
      </c>
      <c r="T140" s="59">
        <f t="shared" si="17"/>
        <v>0</v>
      </c>
      <c r="U140" s="59">
        <f t="shared" si="18"/>
        <v>0</v>
      </c>
      <c r="V140" s="59"/>
    </row>
    <row r="141" spans="1:22" s="4" customFormat="1">
      <c r="A141" s="52">
        <v>138</v>
      </c>
      <c r="B141" s="52">
        <v>153</v>
      </c>
      <c r="C141" s="52" t="s">
        <v>15</v>
      </c>
      <c r="D141" s="52" t="s">
        <v>16</v>
      </c>
      <c r="E141" s="53" t="s">
        <v>181</v>
      </c>
      <c r="F141" s="52">
        <v>24</v>
      </c>
      <c r="G141" s="52">
        <v>150</v>
      </c>
      <c r="H141" s="52" t="s">
        <v>24</v>
      </c>
      <c r="I141" s="55"/>
      <c r="J141" s="52"/>
      <c r="K141" s="52">
        <v>2500</v>
      </c>
      <c r="L141" s="57">
        <v>1577</v>
      </c>
      <c r="M141" s="52" t="s">
        <v>21</v>
      </c>
      <c r="N141" s="52" t="s">
        <v>22</v>
      </c>
      <c r="O141" s="58">
        <f t="shared" si="13"/>
        <v>1.3</v>
      </c>
      <c r="P141" s="58">
        <f t="shared" si="14"/>
        <v>2050.1</v>
      </c>
      <c r="Q141" s="59">
        <f t="shared" si="15"/>
        <v>2050.1</v>
      </c>
      <c r="R141" s="59">
        <f t="shared" si="16"/>
        <v>0</v>
      </c>
      <c r="S141" s="59">
        <f t="shared" si="19"/>
        <v>2050.1</v>
      </c>
      <c r="T141" s="59">
        <f t="shared" si="17"/>
        <v>0</v>
      </c>
      <c r="U141" s="59">
        <f t="shared" si="18"/>
        <v>0</v>
      </c>
      <c r="V141" s="59"/>
    </row>
    <row r="142" spans="1:22" s="4" customFormat="1">
      <c r="A142" s="52">
        <v>139</v>
      </c>
      <c r="B142" s="52">
        <v>154</v>
      </c>
      <c r="C142" s="52" t="s">
        <v>15</v>
      </c>
      <c r="D142" s="52" t="s">
        <v>16</v>
      </c>
      <c r="E142" s="53" t="s">
        <v>181</v>
      </c>
      <c r="F142" s="52">
        <v>24</v>
      </c>
      <c r="G142" s="52">
        <v>150</v>
      </c>
      <c r="H142" s="52" t="s">
        <v>24</v>
      </c>
      <c r="I142" s="55"/>
      <c r="J142" s="52"/>
      <c r="K142" s="52">
        <v>2500</v>
      </c>
      <c r="L142" s="57">
        <v>9</v>
      </c>
      <c r="M142" s="52" t="s">
        <v>21</v>
      </c>
      <c r="N142" s="52" t="s">
        <v>22</v>
      </c>
      <c r="O142" s="58">
        <f t="shared" si="13"/>
        <v>0.5</v>
      </c>
      <c r="P142" s="58">
        <f t="shared" si="14"/>
        <v>4.5</v>
      </c>
      <c r="Q142" s="59">
        <f t="shared" si="15"/>
        <v>4.5</v>
      </c>
      <c r="R142" s="59">
        <f t="shared" si="16"/>
        <v>0</v>
      </c>
      <c r="S142" s="59">
        <f t="shared" si="19"/>
        <v>4.5</v>
      </c>
      <c r="T142" s="59">
        <f t="shared" si="17"/>
        <v>0</v>
      </c>
      <c r="U142" s="59">
        <f t="shared" si="18"/>
        <v>0</v>
      </c>
      <c r="V142" s="59"/>
    </row>
    <row r="143" spans="1:22" s="4" customFormat="1">
      <c r="A143" s="52">
        <v>140</v>
      </c>
      <c r="B143" s="52">
        <v>155</v>
      </c>
      <c r="C143" s="52" t="s">
        <v>15</v>
      </c>
      <c r="D143" s="52" t="s">
        <v>16</v>
      </c>
      <c r="E143" s="53" t="s">
        <v>157</v>
      </c>
      <c r="F143" s="52">
        <v>24</v>
      </c>
      <c r="G143" s="52">
        <v>151</v>
      </c>
      <c r="H143" s="52" t="s">
        <v>24</v>
      </c>
      <c r="I143" s="55" t="s">
        <v>182</v>
      </c>
      <c r="J143" s="52">
        <v>33050</v>
      </c>
      <c r="K143" s="52">
        <v>2500</v>
      </c>
      <c r="L143" s="57">
        <v>4</v>
      </c>
      <c r="M143" s="52" t="s">
        <v>21</v>
      </c>
      <c r="N143" s="52" t="s">
        <v>22</v>
      </c>
      <c r="O143" s="58">
        <f t="shared" si="13"/>
        <v>0.5</v>
      </c>
      <c r="P143" s="58">
        <f t="shared" si="14"/>
        <v>2</v>
      </c>
      <c r="Q143" s="59">
        <f t="shared" si="15"/>
        <v>2</v>
      </c>
      <c r="R143" s="59">
        <f t="shared" si="16"/>
        <v>0</v>
      </c>
      <c r="S143" s="59">
        <f t="shared" si="19"/>
        <v>2</v>
      </c>
      <c r="T143" s="59">
        <f t="shared" si="17"/>
        <v>0</v>
      </c>
      <c r="U143" s="59">
        <f t="shared" si="18"/>
        <v>0</v>
      </c>
      <c r="V143" s="59"/>
    </row>
    <row r="144" spans="1:22" s="4" customFormat="1">
      <c r="A144" s="52">
        <v>141</v>
      </c>
      <c r="B144" s="52">
        <v>156</v>
      </c>
      <c r="C144" s="52" t="s">
        <v>15</v>
      </c>
      <c r="D144" s="52" t="s">
        <v>16</v>
      </c>
      <c r="E144" s="53" t="s">
        <v>157</v>
      </c>
      <c r="F144" s="52">
        <v>24</v>
      </c>
      <c r="G144" s="52">
        <v>151</v>
      </c>
      <c r="H144" s="52" t="s">
        <v>24</v>
      </c>
      <c r="I144" s="52">
        <v>33050</v>
      </c>
      <c r="J144" s="52">
        <v>33050</v>
      </c>
      <c r="K144" s="52">
        <v>2500</v>
      </c>
      <c r="L144" s="57">
        <v>1561</v>
      </c>
      <c r="M144" s="52" t="s">
        <v>21</v>
      </c>
      <c r="N144" s="52" t="s">
        <v>22</v>
      </c>
      <c r="O144" s="58">
        <f t="shared" si="13"/>
        <v>1.3</v>
      </c>
      <c r="P144" s="58">
        <f t="shared" si="14"/>
        <v>2029.3000000000002</v>
      </c>
      <c r="Q144" s="59">
        <f t="shared" si="15"/>
        <v>2029.3000000000002</v>
      </c>
      <c r="R144" s="59">
        <f t="shared" si="16"/>
        <v>0</v>
      </c>
      <c r="S144" s="59">
        <f t="shared" si="19"/>
        <v>2029.3000000000002</v>
      </c>
      <c r="T144" s="59">
        <f t="shared" si="17"/>
        <v>0</v>
      </c>
      <c r="U144" s="59">
        <f t="shared" si="18"/>
        <v>0</v>
      </c>
      <c r="V144" s="59"/>
    </row>
    <row r="145" spans="1:22" s="4" customFormat="1">
      <c r="A145" s="52">
        <v>142</v>
      </c>
      <c r="B145" s="52">
        <v>157</v>
      </c>
      <c r="C145" s="52" t="s">
        <v>15</v>
      </c>
      <c r="D145" s="52" t="s">
        <v>16</v>
      </c>
      <c r="E145" s="53" t="s">
        <v>183</v>
      </c>
      <c r="F145" s="52">
        <v>24</v>
      </c>
      <c r="G145" s="52">
        <v>152</v>
      </c>
      <c r="H145" s="52" t="s">
        <v>24</v>
      </c>
      <c r="I145" s="55"/>
      <c r="J145" s="52"/>
      <c r="K145" s="52">
        <v>2500</v>
      </c>
      <c r="L145" s="57">
        <v>1211</v>
      </c>
      <c r="M145" s="52" t="s">
        <v>21</v>
      </c>
      <c r="N145" s="52" t="s">
        <v>22</v>
      </c>
      <c r="O145" s="58">
        <f t="shared" si="13"/>
        <v>1.3</v>
      </c>
      <c r="P145" s="58">
        <f t="shared" si="14"/>
        <v>1574.3</v>
      </c>
      <c r="Q145" s="59">
        <f t="shared" si="15"/>
        <v>1574.3</v>
      </c>
      <c r="R145" s="59">
        <f t="shared" si="16"/>
        <v>0</v>
      </c>
      <c r="S145" s="59">
        <f t="shared" si="19"/>
        <v>1574.3</v>
      </c>
      <c r="T145" s="59">
        <f t="shared" si="17"/>
        <v>0</v>
      </c>
      <c r="U145" s="59">
        <f t="shared" si="18"/>
        <v>0</v>
      </c>
      <c r="V145" s="59"/>
    </row>
    <row r="146" spans="1:22" s="4" customFormat="1">
      <c r="A146" s="52">
        <v>143</v>
      </c>
      <c r="B146" s="52">
        <v>158</v>
      </c>
      <c r="C146" s="52" t="s">
        <v>15</v>
      </c>
      <c r="D146" s="52" t="s">
        <v>16</v>
      </c>
      <c r="E146" s="53" t="s">
        <v>184</v>
      </c>
      <c r="F146" s="52">
        <v>24</v>
      </c>
      <c r="G146" s="52">
        <v>153</v>
      </c>
      <c r="H146" s="52" t="s">
        <v>24</v>
      </c>
      <c r="I146" s="55"/>
      <c r="J146" s="52"/>
      <c r="K146" s="52">
        <v>2500</v>
      </c>
      <c r="L146" s="57">
        <v>1269</v>
      </c>
      <c r="M146" s="52" t="s">
        <v>21</v>
      </c>
      <c r="N146" s="52" t="s">
        <v>22</v>
      </c>
      <c r="O146" s="58">
        <f t="shared" si="13"/>
        <v>1.3</v>
      </c>
      <c r="P146" s="58">
        <f t="shared" si="14"/>
        <v>1649.7</v>
      </c>
      <c r="Q146" s="59">
        <f t="shared" si="15"/>
        <v>1649.7</v>
      </c>
      <c r="R146" s="59">
        <f t="shared" si="16"/>
        <v>0</v>
      </c>
      <c r="S146" s="59">
        <f t="shared" si="19"/>
        <v>1649.7</v>
      </c>
      <c r="T146" s="59">
        <f t="shared" si="17"/>
        <v>0</v>
      </c>
      <c r="U146" s="59">
        <f t="shared" si="18"/>
        <v>0</v>
      </c>
      <c r="V146" s="59"/>
    </row>
    <row r="147" spans="1:22" s="4" customFormat="1">
      <c r="A147" s="52">
        <v>144</v>
      </c>
      <c r="B147" s="52">
        <v>159</v>
      </c>
      <c r="C147" s="52" t="s">
        <v>15</v>
      </c>
      <c r="D147" s="52" t="s">
        <v>16</v>
      </c>
      <c r="E147" s="53" t="s">
        <v>105</v>
      </c>
      <c r="F147" s="52">
        <v>24</v>
      </c>
      <c r="G147" s="52">
        <v>154</v>
      </c>
      <c r="H147" s="52" t="s">
        <v>24</v>
      </c>
      <c r="I147" s="55"/>
      <c r="J147" s="52"/>
      <c r="K147" s="52">
        <v>2500</v>
      </c>
      <c r="L147" s="57">
        <v>1330</v>
      </c>
      <c r="M147" s="52" t="s">
        <v>21</v>
      </c>
      <c r="N147" s="52" t="s">
        <v>22</v>
      </c>
      <c r="O147" s="58">
        <f t="shared" si="13"/>
        <v>1.3</v>
      </c>
      <c r="P147" s="58">
        <f t="shared" si="14"/>
        <v>1729</v>
      </c>
      <c r="Q147" s="59">
        <f t="shared" si="15"/>
        <v>1729</v>
      </c>
      <c r="R147" s="59">
        <f t="shared" si="16"/>
        <v>0</v>
      </c>
      <c r="S147" s="59">
        <f t="shared" si="19"/>
        <v>1729</v>
      </c>
      <c r="T147" s="59">
        <f t="shared" si="17"/>
        <v>0</v>
      </c>
      <c r="U147" s="59">
        <f t="shared" si="18"/>
        <v>0</v>
      </c>
      <c r="V147" s="59"/>
    </row>
    <row r="148" spans="1:22" s="4" customFormat="1">
      <c r="A148" s="52">
        <v>145</v>
      </c>
      <c r="B148" s="52">
        <v>160</v>
      </c>
      <c r="C148" s="52" t="s">
        <v>15</v>
      </c>
      <c r="D148" s="52" t="s">
        <v>16</v>
      </c>
      <c r="E148" s="53" t="s">
        <v>185</v>
      </c>
      <c r="F148" s="52">
        <v>24</v>
      </c>
      <c r="G148" s="52">
        <v>155</v>
      </c>
      <c r="H148" s="52" t="s">
        <v>24</v>
      </c>
      <c r="I148" s="55"/>
      <c r="J148" s="52"/>
      <c r="K148" s="52">
        <v>2500</v>
      </c>
      <c r="L148" s="57">
        <v>1309</v>
      </c>
      <c r="M148" s="52" t="s">
        <v>21</v>
      </c>
      <c r="N148" s="52" t="s">
        <v>22</v>
      </c>
      <c r="O148" s="58">
        <f t="shared" si="13"/>
        <v>1.3</v>
      </c>
      <c r="P148" s="58">
        <f t="shared" si="14"/>
        <v>1701.7</v>
      </c>
      <c r="Q148" s="59">
        <f t="shared" si="15"/>
        <v>1701.7</v>
      </c>
      <c r="R148" s="59">
        <f t="shared" si="16"/>
        <v>0</v>
      </c>
      <c r="S148" s="59">
        <f t="shared" si="19"/>
        <v>1701.7</v>
      </c>
      <c r="T148" s="59">
        <f t="shared" si="17"/>
        <v>0</v>
      </c>
      <c r="U148" s="59">
        <f t="shared" si="18"/>
        <v>0</v>
      </c>
      <c r="V148" s="59"/>
    </row>
    <row r="149" spans="1:22" s="4" customFormat="1">
      <c r="A149" s="52">
        <v>146</v>
      </c>
      <c r="B149" s="52">
        <v>161</v>
      </c>
      <c r="C149" s="52" t="s">
        <v>15</v>
      </c>
      <c r="D149" s="52" t="s">
        <v>16</v>
      </c>
      <c r="E149" s="53" t="s">
        <v>112</v>
      </c>
      <c r="F149" s="52">
        <v>24</v>
      </c>
      <c r="G149" s="52">
        <v>156</v>
      </c>
      <c r="H149" s="52" t="s">
        <v>24</v>
      </c>
      <c r="I149" s="55" t="s">
        <v>186</v>
      </c>
      <c r="J149" s="52">
        <v>31504</v>
      </c>
      <c r="K149" s="52">
        <v>2500</v>
      </c>
      <c r="L149" s="57">
        <v>2154</v>
      </c>
      <c r="M149" s="52" t="s">
        <v>21</v>
      </c>
      <c r="N149" s="52" t="s">
        <v>22</v>
      </c>
      <c r="O149" s="58">
        <f t="shared" si="13"/>
        <v>1.3</v>
      </c>
      <c r="P149" s="58">
        <f t="shared" si="14"/>
        <v>2800.2000000000003</v>
      </c>
      <c r="Q149" s="59">
        <f t="shared" si="15"/>
        <v>2800.2000000000003</v>
      </c>
      <c r="R149" s="59">
        <f t="shared" si="16"/>
        <v>0</v>
      </c>
      <c r="S149" s="59">
        <f t="shared" si="19"/>
        <v>2800.2000000000003</v>
      </c>
      <c r="T149" s="59">
        <f t="shared" si="17"/>
        <v>0</v>
      </c>
      <c r="U149" s="59">
        <f t="shared" si="18"/>
        <v>0</v>
      </c>
      <c r="V149" s="59"/>
    </row>
    <row r="150" spans="1:22" s="4" customFormat="1">
      <c r="A150" s="52">
        <v>147</v>
      </c>
      <c r="B150" s="52">
        <v>162</v>
      </c>
      <c r="C150" s="52" t="s">
        <v>15</v>
      </c>
      <c r="D150" s="52" t="s">
        <v>16</v>
      </c>
      <c r="E150" s="53" t="s">
        <v>187</v>
      </c>
      <c r="F150" s="52">
        <v>24</v>
      </c>
      <c r="G150" s="52">
        <v>157</v>
      </c>
      <c r="H150" s="52" t="s">
        <v>24</v>
      </c>
      <c r="I150" s="55"/>
      <c r="J150" s="52"/>
      <c r="K150" s="52">
        <v>2500</v>
      </c>
      <c r="L150" s="57">
        <v>24</v>
      </c>
      <c r="M150" s="52" t="s">
        <v>21</v>
      </c>
      <c r="N150" s="52" t="s">
        <v>22</v>
      </c>
      <c r="O150" s="58">
        <f t="shared" si="13"/>
        <v>0.5</v>
      </c>
      <c r="P150" s="58">
        <f t="shared" si="14"/>
        <v>12</v>
      </c>
      <c r="Q150" s="59">
        <f t="shared" si="15"/>
        <v>12</v>
      </c>
      <c r="R150" s="59">
        <f t="shared" si="16"/>
        <v>0</v>
      </c>
      <c r="S150" s="59">
        <f t="shared" si="19"/>
        <v>12</v>
      </c>
      <c r="T150" s="59">
        <f t="shared" si="17"/>
        <v>0</v>
      </c>
      <c r="U150" s="59">
        <f t="shared" si="18"/>
        <v>0</v>
      </c>
      <c r="V150" s="59"/>
    </row>
    <row r="151" spans="1:22" s="4" customFormat="1">
      <c r="A151" s="52">
        <v>148</v>
      </c>
      <c r="B151" s="52">
        <v>163</v>
      </c>
      <c r="C151" s="52" t="s">
        <v>15</v>
      </c>
      <c r="D151" s="52" t="s">
        <v>16</v>
      </c>
      <c r="E151" s="53" t="s">
        <v>187</v>
      </c>
      <c r="F151" s="52">
        <v>24</v>
      </c>
      <c r="G151" s="52">
        <v>157</v>
      </c>
      <c r="H151" s="52" t="s">
        <v>24</v>
      </c>
      <c r="I151" s="55"/>
      <c r="J151" s="52"/>
      <c r="K151" s="52">
        <v>2500</v>
      </c>
      <c r="L151" s="57">
        <v>1458</v>
      </c>
      <c r="M151" s="52" t="s">
        <v>21</v>
      </c>
      <c r="N151" s="52" t="s">
        <v>22</v>
      </c>
      <c r="O151" s="58">
        <f t="shared" ref="O151:O181" si="20">IF(L151&gt;1000,1.3,0.5)</f>
        <v>1.3</v>
      </c>
      <c r="P151" s="58">
        <f t="shared" si="14"/>
        <v>1895.4</v>
      </c>
      <c r="Q151" s="59">
        <f t="shared" si="15"/>
        <v>1895.4</v>
      </c>
      <c r="R151" s="59">
        <f t="shared" si="16"/>
        <v>0</v>
      </c>
      <c r="S151" s="59">
        <f t="shared" si="19"/>
        <v>1895.4</v>
      </c>
      <c r="T151" s="59">
        <f t="shared" si="17"/>
        <v>0</v>
      </c>
      <c r="U151" s="59">
        <f t="shared" si="18"/>
        <v>0</v>
      </c>
      <c r="V151" s="59"/>
    </row>
    <row r="152" spans="1:22" s="4" customFormat="1">
      <c r="A152" s="52">
        <v>149</v>
      </c>
      <c r="B152" s="52">
        <v>164</v>
      </c>
      <c r="C152" s="52" t="s">
        <v>15</v>
      </c>
      <c r="D152" s="52" t="s">
        <v>16</v>
      </c>
      <c r="E152" s="53" t="s">
        <v>100</v>
      </c>
      <c r="F152" s="52">
        <v>24</v>
      </c>
      <c r="G152" s="52">
        <v>158</v>
      </c>
      <c r="H152" s="52" t="s">
        <v>24</v>
      </c>
      <c r="I152" s="55"/>
      <c r="J152" s="52"/>
      <c r="K152" s="52">
        <v>1100</v>
      </c>
      <c r="L152" s="57">
        <v>650</v>
      </c>
      <c r="M152" s="52" t="s">
        <v>21</v>
      </c>
      <c r="N152" s="52" t="s">
        <v>22</v>
      </c>
      <c r="O152" s="58">
        <f t="shared" si="20"/>
        <v>0.5</v>
      </c>
      <c r="P152" s="58">
        <f t="shared" si="14"/>
        <v>325</v>
      </c>
      <c r="Q152" s="59">
        <f t="shared" si="15"/>
        <v>325</v>
      </c>
      <c r="R152" s="59">
        <f t="shared" si="16"/>
        <v>0</v>
      </c>
      <c r="S152" s="59">
        <f t="shared" si="19"/>
        <v>325</v>
      </c>
      <c r="T152" s="59">
        <f t="shared" si="17"/>
        <v>0</v>
      </c>
      <c r="U152" s="59">
        <f t="shared" si="18"/>
        <v>0</v>
      </c>
      <c r="V152" s="59"/>
    </row>
    <row r="153" spans="1:22" s="4" customFormat="1">
      <c r="A153" s="52">
        <v>150</v>
      </c>
      <c r="B153" s="52">
        <v>165</v>
      </c>
      <c r="C153" s="52" t="s">
        <v>15</v>
      </c>
      <c r="D153" s="52" t="s">
        <v>16</v>
      </c>
      <c r="E153" s="53" t="s">
        <v>188</v>
      </c>
      <c r="F153" s="52">
        <v>24</v>
      </c>
      <c r="G153" s="52">
        <v>159</v>
      </c>
      <c r="H153" s="52" t="s">
        <v>24</v>
      </c>
      <c r="I153" s="55"/>
      <c r="J153" s="52"/>
      <c r="K153" s="52">
        <v>1000</v>
      </c>
      <c r="L153" s="57">
        <v>595</v>
      </c>
      <c r="M153" s="52" t="s">
        <v>21</v>
      </c>
      <c r="N153" s="52" t="s">
        <v>22</v>
      </c>
      <c r="O153" s="58">
        <f t="shared" si="20"/>
        <v>0.5</v>
      </c>
      <c r="P153" s="58">
        <f t="shared" si="14"/>
        <v>297.5</v>
      </c>
      <c r="Q153" s="59">
        <f t="shared" si="15"/>
        <v>297.5</v>
      </c>
      <c r="R153" s="59">
        <f t="shared" si="16"/>
        <v>0</v>
      </c>
      <c r="S153" s="59">
        <f t="shared" si="19"/>
        <v>297.5</v>
      </c>
      <c r="T153" s="59">
        <f t="shared" si="17"/>
        <v>0</v>
      </c>
      <c r="U153" s="59">
        <f t="shared" si="18"/>
        <v>0</v>
      </c>
      <c r="V153" s="59"/>
    </row>
    <row r="154" spans="1:22" s="4" customFormat="1">
      <c r="A154" s="52">
        <v>151</v>
      </c>
      <c r="B154" s="52">
        <v>166</v>
      </c>
      <c r="C154" s="52" t="s">
        <v>15</v>
      </c>
      <c r="D154" s="52" t="s">
        <v>16</v>
      </c>
      <c r="E154" s="53" t="s">
        <v>189</v>
      </c>
      <c r="F154" s="52">
        <v>24</v>
      </c>
      <c r="G154" s="52">
        <v>160</v>
      </c>
      <c r="H154" s="52" t="s">
        <v>24</v>
      </c>
      <c r="I154" s="55"/>
      <c r="J154" s="52"/>
      <c r="K154" s="52"/>
      <c r="L154" s="57">
        <v>2999</v>
      </c>
      <c r="M154" s="52" t="s">
        <v>21</v>
      </c>
      <c r="N154" s="52" t="s">
        <v>22</v>
      </c>
      <c r="O154" s="58">
        <f t="shared" si="20"/>
        <v>1.3</v>
      </c>
      <c r="P154" s="58">
        <f t="shared" si="14"/>
        <v>3898.7000000000003</v>
      </c>
      <c r="Q154" s="59">
        <f t="shared" si="15"/>
        <v>3898.7000000000003</v>
      </c>
      <c r="R154" s="59">
        <f t="shared" si="16"/>
        <v>0</v>
      </c>
      <c r="S154" s="59">
        <f t="shared" si="19"/>
        <v>3898.7000000000003</v>
      </c>
      <c r="T154" s="59">
        <f t="shared" si="17"/>
        <v>0</v>
      </c>
      <c r="U154" s="59">
        <f t="shared" si="18"/>
        <v>0</v>
      </c>
      <c r="V154" s="59"/>
    </row>
    <row r="155" spans="1:22" s="4" customFormat="1">
      <c r="A155" s="52">
        <v>152</v>
      </c>
      <c r="B155" s="52">
        <v>171</v>
      </c>
      <c r="C155" s="52" t="s">
        <v>15</v>
      </c>
      <c r="D155" s="52" t="s">
        <v>16</v>
      </c>
      <c r="E155" s="53" t="s">
        <v>190</v>
      </c>
      <c r="F155" s="52">
        <v>9</v>
      </c>
      <c r="G155" s="52">
        <v>166</v>
      </c>
      <c r="H155" s="52" t="s">
        <v>24</v>
      </c>
      <c r="I155" s="52">
        <v>33297</v>
      </c>
      <c r="J155" s="52">
        <v>33297</v>
      </c>
      <c r="K155" s="52">
        <v>5000</v>
      </c>
      <c r="L155" s="57">
        <v>4734</v>
      </c>
      <c r="M155" s="52" t="s">
        <v>21</v>
      </c>
      <c r="N155" s="52" t="s">
        <v>22</v>
      </c>
      <c r="O155" s="58">
        <f t="shared" si="20"/>
        <v>1.3</v>
      </c>
      <c r="P155" s="58">
        <f t="shared" si="14"/>
        <v>6154.2</v>
      </c>
      <c r="Q155" s="59">
        <f t="shared" si="15"/>
        <v>6154.2</v>
      </c>
      <c r="R155" s="59">
        <f t="shared" si="16"/>
        <v>0</v>
      </c>
      <c r="S155" s="59">
        <f t="shared" si="19"/>
        <v>6154.2</v>
      </c>
      <c r="T155" s="59">
        <f t="shared" si="17"/>
        <v>0</v>
      </c>
      <c r="U155" s="59">
        <f t="shared" si="18"/>
        <v>0</v>
      </c>
      <c r="V155" s="59"/>
    </row>
    <row r="156" spans="1:22" s="4" customFormat="1">
      <c r="A156" s="52">
        <v>153</v>
      </c>
      <c r="B156" s="52">
        <v>173</v>
      </c>
      <c r="C156" s="52" t="s">
        <v>15</v>
      </c>
      <c r="D156" s="52" t="s">
        <v>16</v>
      </c>
      <c r="E156" s="53" t="s">
        <v>105</v>
      </c>
      <c r="F156" s="52">
        <v>9</v>
      </c>
      <c r="G156" s="52">
        <v>167</v>
      </c>
      <c r="H156" s="52" t="s">
        <v>24</v>
      </c>
      <c r="I156" s="55"/>
      <c r="J156" s="56"/>
      <c r="K156" s="52">
        <v>1000</v>
      </c>
      <c r="L156" s="57">
        <v>100</v>
      </c>
      <c r="M156" s="52" t="s">
        <v>21</v>
      </c>
      <c r="N156" s="52" t="s">
        <v>22</v>
      </c>
      <c r="O156" s="58">
        <f t="shared" si="20"/>
        <v>0.5</v>
      </c>
      <c r="P156" s="58">
        <f t="shared" si="14"/>
        <v>50</v>
      </c>
      <c r="Q156" s="59">
        <f t="shared" si="15"/>
        <v>50</v>
      </c>
      <c r="R156" s="59">
        <f t="shared" si="16"/>
        <v>0</v>
      </c>
      <c r="S156" s="59">
        <f t="shared" si="19"/>
        <v>50</v>
      </c>
      <c r="T156" s="59">
        <f t="shared" si="17"/>
        <v>0</v>
      </c>
      <c r="U156" s="59">
        <f t="shared" si="18"/>
        <v>0</v>
      </c>
      <c r="V156" s="59"/>
    </row>
    <row r="157" spans="1:22" s="4" customFormat="1">
      <c r="A157" s="52">
        <v>154</v>
      </c>
      <c r="B157" s="52">
        <v>174</v>
      </c>
      <c r="C157" s="52" t="s">
        <v>15</v>
      </c>
      <c r="D157" s="52" t="s">
        <v>16</v>
      </c>
      <c r="E157" s="53" t="s">
        <v>190</v>
      </c>
      <c r="F157" s="52">
        <v>9</v>
      </c>
      <c r="G157" s="52" t="s">
        <v>191</v>
      </c>
      <c r="H157" s="52" t="s">
        <v>24</v>
      </c>
      <c r="I157" s="55"/>
      <c r="J157" s="52"/>
      <c r="K157" s="52">
        <v>5000</v>
      </c>
      <c r="L157" s="57">
        <v>5000</v>
      </c>
      <c r="M157" s="52" t="s">
        <v>21</v>
      </c>
      <c r="N157" s="52" t="s">
        <v>22</v>
      </c>
      <c r="O157" s="58">
        <f t="shared" si="20"/>
        <v>1.3</v>
      </c>
      <c r="P157" s="58">
        <f t="shared" si="14"/>
        <v>6500</v>
      </c>
      <c r="Q157" s="59">
        <f t="shared" si="15"/>
        <v>6500</v>
      </c>
      <c r="R157" s="59">
        <f t="shared" si="16"/>
        <v>0</v>
      </c>
      <c r="S157" s="59">
        <f t="shared" si="19"/>
        <v>6500</v>
      </c>
      <c r="T157" s="59">
        <f t="shared" si="17"/>
        <v>0</v>
      </c>
      <c r="U157" s="59">
        <f t="shared" si="18"/>
        <v>0</v>
      </c>
      <c r="V157" s="59"/>
    </row>
    <row r="158" spans="1:22" s="4" customFormat="1">
      <c r="A158" s="52">
        <v>155</v>
      </c>
      <c r="B158" s="52">
        <v>175</v>
      </c>
      <c r="C158" s="52" t="s">
        <v>15</v>
      </c>
      <c r="D158" s="52" t="s">
        <v>16</v>
      </c>
      <c r="E158" s="53" t="s">
        <v>192</v>
      </c>
      <c r="F158" s="52">
        <v>9</v>
      </c>
      <c r="G158" s="52">
        <v>165</v>
      </c>
      <c r="H158" s="52" t="s">
        <v>24</v>
      </c>
      <c r="I158" s="55"/>
      <c r="J158" s="52"/>
      <c r="K158" s="52">
        <v>5000</v>
      </c>
      <c r="L158" s="57">
        <v>2575</v>
      </c>
      <c r="M158" s="52" t="s">
        <v>21</v>
      </c>
      <c r="N158" s="52" t="s">
        <v>22</v>
      </c>
      <c r="O158" s="58">
        <f t="shared" si="20"/>
        <v>1.3</v>
      </c>
      <c r="P158" s="58">
        <f t="shared" si="14"/>
        <v>3347.5</v>
      </c>
      <c r="Q158" s="59">
        <f t="shared" si="15"/>
        <v>3347.5</v>
      </c>
      <c r="R158" s="59">
        <f t="shared" si="16"/>
        <v>0</v>
      </c>
      <c r="S158" s="59">
        <f t="shared" si="19"/>
        <v>3347.5</v>
      </c>
      <c r="T158" s="59">
        <f t="shared" si="17"/>
        <v>0</v>
      </c>
      <c r="U158" s="59">
        <f t="shared" si="18"/>
        <v>0</v>
      </c>
      <c r="V158" s="59"/>
    </row>
    <row r="159" spans="1:22" s="4" customFormat="1">
      <c r="A159" s="52">
        <v>156</v>
      </c>
      <c r="B159" s="52">
        <v>178</v>
      </c>
      <c r="C159" s="52" t="s">
        <v>15</v>
      </c>
      <c r="D159" s="52" t="s">
        <v>16</v>
      </c>
      <c r="E159" s="53" t="s">
        <v>121</v>
      </c>
      <c r="F159" s="52">
        <v>9</v>
      </c>
      <c r="G159" s="52">
        <v>138</v>
      </c>
      <c r="H159" s="52" t="s">
        <v>24</v>
      </c>
      <c r="I159" s="55"/>
      <c r="J159" s="52"/>
      <c r="K159" s="52">
        <v>4200</v>
      </c>
      <c r="L159" s="57">
        <v>235</v>
      </c>
      <c r="M159" s="52" t="s">
        <v>21</v>
      </c>
      <c r="N159" s="52" t="s">
        <v>22</v>
      </c>
      <c r="O159" s="58">
        <f t="shared" si="20"/>
        <v>0.5</v>
      </c>
      <c r="P159" s="58">
        <f t="shared" si="14"/>
        <v>117.5</v>
      </c>
      <c r="Q159" s="59">
        <f t="shared" si="15"/>
        <v>117.5</v>
      </c>
      <c r="R159" s="59">
        <f t="shared" si="16"/>
        <v>0</v>
      </c>
      <c r="S159" s="59">
        <f t="shared" si="19"/>
        <v>117.5</v>
      </c>
      <c r="T159" s="59">
        <f t="shared" si="17"/>
        <v>0</v>
      </c>
      <c r="U159" s="59">
        <f t="shared" si="18"/>
        <v>0</v>
      </c>
      <c r="V159" s="59"/>
    </row>
    <row r="160" spans="1:22" s="4" customFormat="1">
      <c r="A160" s="52">
        <v>157</v>
      </c>
      <c r="B160" s="52">
        <v>179</v>
      </c>
      <c r="C160" s="52" t="s">
        <v>15</v>
      </c>
      <c r="D160" s="52" t="s">
        <v>16</v>
      </c>
      <c r="E160" s="53" t="s">
        <v>193</v>
      </c>
      <c r="F160" s="52">
        <v>9</v>
      </c>
      <c r="G160" s="52">
        <v>137</v>
      </c>
      <c r="H160" s="52" t="s">
        <v>24</v>
      </c>
      <c r="I160" s="55"/>
      <c r="J160" s="52"/>
      <c r="K160" s="52">
        <v>5000</v>
      </c>
      <c r="L160" s="57">
        <v>1703</v>
      </c>
      <c r="M160" s="52" t="s">
        <v>21</v>
      </c>
      <c r="N160" s="52" t="s">
        <v>22</v>
      </c>
      <c r="O160" s="58">
        <f t="shared" si="20"/>
        <v>1.3</v>
      </c>
      <c r="P160" s="58">
        <f t="shared" si="14"/>
        <v>2213.9</v>
      </c>
      <c r="Q160" s="59">
        <f t="shared" si="15"/>
        <v>2213.9</v>
      </c>
      <c r="R160" s="59">
        <f t="shared" si="16"/>
        <v>0</v>
      </c>
      <c r="S160" s="59">
        <f t="shared" si="19"/>
        <v>2213.9</v>
      </c>
      <c r="T160" s="59">
        <f t="shared" si="17"/>
        <v>0</v>
      </c>
      <c r="U160" s="59">
        <f t="shared" si="18"/>
        <v>0</v>
      </c>
      <c r="V160" s="59"/>
    </row>
    <row r="161" spans="1:22" s="4" customFormat="1">
      <c r="A161" s="52">
        <v>158</v>
      </c>
      <c r="B161" s="52">
        <v>180</v>
      </c>
      <c r="C161" s="52" t="s">
        <v>15</v>
      </c>
      <c r="D161" s="52" t="s">
        <v>16</v>
      </c>
      <c r="E161" s="53" t="s">
        <v>194</v>
      </c>
      <c r="F161" s="52">
        <v>9</v>
      </c>
      <c r="G161" s="52">
        <v>136</v>
      </c>
      <c r="H161" s="52" t="s">
        <v>24</v>
      </c>
      <c r="I161" s="55"/>
      <c r="J161" s="52"/>
      <c r="K161" s="52">
        <v>7500</v>
      </c>
      <c r="L161" s="57">
        <v>7251</v>
      </c>
      <c r="M161" s="52" t="s">
        <v>21</v>
      </c>
      <c r="N161" s="52" t="s">
        <v>22</v>
      </c>
      <c r="O161" s="58">
        <f t="shared" si="20"/>
        <v>1.3</v>
      </c>
      <c r="P161" s="58">
        <f t="shared" si="14"/>
        <v>9426.3000000000011</v>
      </c>
      <c r="Q161" s="59">
        <f t="shared" si="15"/>
        <v>9426.3000000000011</v>
      </c>
      <c r="R161" s="59">
        <f t="shared" si="16"/>
        <v>0</v>
      </c>
      <c r="S161" s="59">
        <f t="shared" si="19"/>
        <v>9426.3000000000011</v>
      </c>
      <c r="T161" s="59">
        <f t="shared" si="17"/>
        <v>0</v>
      </c>
      <c r="U161" s="59">
        <f t="shared" si="18"/>
        <v>0</v>
      </c>
      <c r="V161" s="59"/>
    </row>
    <row r="162" spans="1:22" s="4" customFormat="1">
      <c r="A162" s="52">
        <v>159</v>
      </c>
      <c r="B162" s="52">
        <v>181</v>
      </c>
      <c r="C162" s="52" t="s">
        <v>15</v>
      </c>
      <c r="D162" s="52" t="s">
        <v>16</v>
      </c>
      <c r="E162" s="53" t="s">
        <v>195</v>
      </c>
      <c r="F162" s="52">
        <v>9</v>
      </c>
      <c r="G162" s="52">
        <v>135</v>
      </c>
      <c r="H162" s="52" t="s">
        <v>24</v>
      </c>
      <c r="I162" s="55" t="s">
        <v>196</v>
      </c>
      <c r="J162" s="52">
        <v>33293</v>
      </c>
      <c r="K162" s="52">
        <v>2500</v>
      </c>
      <c r="L162" s="57">
        <v>2500</v>
      </c>
      <c r="M162" s="52" t="s">
        <v>21</v>
      </c>
      <c r="N162" s="52" t="s">
        <v>22</v>
      </c>
      <c r="O162" s="58">
        <f t="shared" si="20"/>
        <v>1.3</v>
      </c>
      <c r="P162" s="58">
        <f t="shared" si="14"/>
        <v>3250</v>
      </c>
      <c r="Q162" s="59">
        <f t="shared" si="15"/>
        <v>3250</v>
      </c>
      <c r="R162" s="59">
        <f t="shared" si="16"/>
        <v>0</v>
      </c>
      <c r="S162" s="59">
        <f t="shared" si="19"/>
        <v>3250</v>
      </c>
      <c r="T162" s="59">
        <f t="shared" si="17"/>
        <v>0</v>
      </c>
      <c r="U162" s="59">
        <f t="shared" si="18"/>
        <v>0</v>
      </c>
      <c r="V162" s="59"/>
    </row>
    <row r="163" spans="1:22" s="4" customFormat="1">
      <c r="A163" s="52">
        <v>160</v>
      </c>
      <c r="B163" s="52">
        <v>182</v>
      </c>
      <c r="C163" s="52" t="s">
        <v>15</v>
      </c>
      <c r="D163" s="52" t="s">
        <v>16</v>
      </c>
      <c r="E163" s="53" t="s">
        <v>197</v>
      </c>
      <c r="F163" s="52">
        <v>9</v>
      </c>
      <c r="G163" s="52">
        <v>134</v>
      </c>
      <c r="H163" s="52" t="s">
        <v>24</v>
      </c>
      <c r="I163" s="55"/>
      <c r="J163" s="52"/>
      <c r="K163" s="52">
        <v>5000</v>
      </c>
      <c r="L163" s="57">
        <v>4166</v>
      </c>
      <c r="M163" s="52" t="s">
        <v>21</v>
      </c>
      <c r="N163" s="52" t="s">
        <v>22</v>
      </c>
      <c r="O163" s="58">
        <f t="shared" si="20"/>
        <v>1.3</v>
      </c>
      <c r="P163" s="58">
        <f t="shared" si="14"/>
        <v>5415.8</v>
      </c>
      <c r="Q163" s="59">
        <f t="shared" si="15"/>
        <v>5415.8</v>
      </c>
      <c r="R163" s="59">
        <f t="shared" si="16"/>
        <v>0</v>
      </c>
      <c r="S163" s="59">
        <f t="shared" si="19"/>
        <v>5415.8</v>
      </c>
      <c r="T163" s="59">
        <f t="shared" si="17"/>
        <v>0</v>
      </c>
      <c r="U163" s="59">
        <f t="shared" si="18"/>
        <v>0</v>
      </c>
      <c r="V163" s="59"/>
    </row>
    <row r="164" spans="1:22" s="4" customFormat="1">
      <c r="A164" s="52">
        <v>161</v>
      </c>
      <c r="B164" s="52">
        <v>183</v>
      </c>
      <c r="C164" s="52" t="s">
        <v>15</v>
      </c>
      <c r="D164" s="52" t="s">
        <v>16</v>
      </c>
      <c r="E164" s="53" t="s">
        <v>133</v>
      </c>
      <c r="F164" s="52">
        <v>9</v>
      </c>
      <c r="G164" s="52">
        <v>133</v>
      </c>
      <c r="H164" s="52" t="s">
        <v>24</v>
      </c>
      <c r="I164" s="55"/>
      <c r="J164" s="52"/>
      <c r="K164" s="52">
        <v>6100</v>
      </c>
      <c r="L164" s="57">
        <v>2159</v>
      </c>
      <c r="M164" s="52" t="s">
        <v>21</v>
      </c>
      <c r="N164" s="52" t="s">
        <v>22</v>
      </c>
      <c r="O164" s="58">
        <f t="shared" si="20"/>
        <v>1.3</v>
      </c>
      <c r="P164" s="58">
        <f t="shared" si="14"/>
        <v>2806.7000000000003</v>
      </c>
      <c r="Q164" s="59">
        <f t="shared" si="15"/>
        <v>2806.7000000000003</v>
      </c>
      <c r="R164" s="59">
        <f t="shared" si="16"/>
        <v>0</v>
      </c>
      <c r="S164" s="59">
        <f t="shared" si="19"/>
        <v>2806.7000000000003</v>
      </c>
      <c r="T164" s="59">
        <f t="shared" si="17"/>
        <v>0</v>
      </c>
      <c r="U164" s="59">
        <f t="shared" si="18"/>
        <v>0</v>
      </c>
      <c r="V164" s="59"/>
    </row>
    <row r="165" spans="1:22" s="4" customFormat="1">
      <c r="A165" s="52">
        <v>162</v>
      </c>
      <c r="B165" s="52">
        <v>184</v>
      </c>
      <c r="C165" s="52" t="s">
        <v>15</v>
      </c>
      <c r="D165" s="52" t="s">
        <v>16</v>
      </c>
      <c r="E165" s="53" t="s">
        <v>198</v>
      </c>
      <c r="F165" s="52">
        <v>9</v>
      </c>
      <c r="G165" s="52">
        <v>132</v>
      </c>
      <c r="H165" s="52" t="s">
        <v>24</v>
      </c>
      <c r="I165" s="55" t="s">
        <v>199</v>
      </c>
      <c r="J165" s="52">
        <v>33294</v>
      </c>
      <c r="K165" s="52">
        <v>2500</v>
      </c>
      <c r="L165" s="57">
        <v>128</v>
      </c>
      <c r="M165" s="52" t="s">
        <v>21</v>
      </c>
      <c r="N165" s="52" t="s">
        <v>22</v>
      </c>
      <c r="O165" s="58">
        <f t="shared" si="20"/>
        <v>0.5</v>
      </c>
      <c r="P165" s="58">
        <f t="shared" si="14"/>
        <v>64</v>
      </c>
      <c r="Q165" s="59">
        <f t="shared" si="15"/>
        <v>64</v>
      </c>
      <c r="R165" s="59">
        <f t="shared" si="16"/>
        <v>0</v>
      </c>
      <c r="S165" s="59">
        <f t="shared" si="19"/>
        <v>64</v>
      </c>
      <c r="T165" s="59">
        <f t="shared" si="17"/>
        <v>0</v>
      </c>
      <c r="U165" s="59">
        <f t="shared" si="18"/>
        <v>0</v>
      </c>
      <c r="V165" s="59"/>
    </row>
    <row r="166" spans="1:22" s="4" customFormat="1">
      <c r="A166" s="52">
        <v>163</v>
      </c>
      <c r="B166" s="52">
        <v>185</v>
      </c>
      <c r="C166" s="52" t="s">
        <v>15</v>
      </c>
      <c r="D166" s="52" t="s">
        <v>16</v>
      </c>
      <c r="E166" s="53" t="s">
        <v>97</v>
      </c>
      <c r="F166" s="52">
        <v>9</v>
      </c>
      <c r="G166" s="52">
        <v>131</v>
      </c>
      <c r="H166" s="52" t="s">
        <v>24</v>
      </c>
      <c r="I166" s="55"/>
      <c r="J166" s="52"/>
      <c r="K166" s="52">
        <v>2500</v>
      </c>
      <c r="L166" s="57">
        <v>8</v>
      </c>
      <c r="M166" s="52" t="s">
        <v>21</v>
      </c>
      <c r="N166" s="52" t="s">
        <v>22</v>
      </c>
      <c r="O166" s="58">
        <f t="shared" si="20"/>
        <v>0.5</v>
      </c>
      <c r="P166" s="58">
        <f t="shared" si="14"/>
        <v>4</v>
      </c>
      <c r="Q166" s="59">
        <f t="shared" si="15"/>
        <v>4</v>
      </c>
      <c r="R166" s="59">
        <f t="shared" si="16"/>
        <v>0</v>
      </c>
      <c r="S166" s="59">
        <f t="shared" si="19"/>
        <v>4</v>
      </c>
      <c r="T166" s="59">
        <f t="shared" si="17"/>
        <v>0</v>
      </c>
      <c r="U166" s="59">
        <f t="shared" si="18"/>
        <v>0</v>
      </c>
      <c r="V166" s="59"/>
    </row>
    <row r="167" spans="1:22" s="4" customFormat="1">
      <c r="A167" s="52">
        <v>164</v>
      </c>
      <c r="B167" s="52">
        <v>186</v>
      </c>
      <c r="C167" s="52" t="s">
        <v>15</v>
      </c>
      <c r="D167" s="52" t="s">
        <v>16</v>
      </c>
      <c r="E167" s="53" t="s">
        <v>200</v>
      </c>
      <c r="F167" s="52">
        <v>9</v>
      </c>
      <c r="G167" s="52">
        <v>130</v>
      </c>
      <c r="H167" s="52" t="s">
        <v>24</v>
      </c>
      <c r="I167" s="55"/>
      <c r="J167" s="52"/>
      <c r="K167" s="52">
        <v>2500</v>
      </c>
      <c r="L167" s="57">
        <v>3</v>
      </c>
      <c r="M167" s="52" t="s">
        <v>21</v>
      </c>
      <c r="N167" s="52" t="s">
        <v>22</v>
      </c>
      <c r="O167" s="58">
        <f t="shared" si="20"/>
        <v>0.5</v>
      </c>
      <c r="P167" s="58">
        <f t="shared" si="14"/>
        <v>1.5</v>
      </c>
      <c r="Q167" s="59">
        <f t="shared" si="15"/>
        <v>1.5</v>
      </c>
      <c r="R167" s="59">
        <f t="shared" si="16"/>
        <v>0</v>
      </c>
      <c r="S167" s="59">
        <f t="shared" si="19"/>
        <v>1.5</v>
      </c>
      <c r="T167" s="59">
        <f t="shared" si="17"/>
        <v>0</v>
      </c>
      <c r="U167" s="59">
        <f t="shared" si="18"/>
        <v>0</v>
      </c>
      <c r="V167" s="59"/>
    </row>
    <row r="168" spans="1:22" s="4" customFormat="1">
      <c r="A168" s="52">
        <v>165</v>
      </c>
      <c r="B168" s="52">
        <v>188</v>
      </c>
      <c r="C168" s="52" t="s">
        <v>15</v>
      </c>
      <c r="D168" s="52" t="s">
        <v>16</v>
      </c>
      <c r="E168" s="53" t="s">
        <v>137</v>
      </c>
      <c r="F168" s="52">
        <v>9</v>
      </c>
      <c r="G168" s="52">
        <v>44</v>
      </c>
      <c r="H168" s="52" t="s">
        <v>24</v>
      </c>
      <c r="I168" s="52">
        <v>33298</v>
      </c>
      <c r="J168" s="52">
        <v>33298</v>
      </c>
      <c r="K168" s="52">
        <v>2500</v>
      </c>
      <c r="L168" s="57">
        <v>2</v>
      </c>
      <c r="M168" s="52" t="s">
        <v>21</v>
      </c>
      <c r="N168" s="52" t="s">
        <v>22</v>
      </c>
      <c r="O168" s="58">
        <f t="shared" si="20"/>
        <v>0.5</v>
      </c>
      <c r="P168" s="58">
        <f t="shared" si="14"/>
        <v>1</v>
      </c>
      <c r="Q168" s="59">
        <f t="shared" si="15"/>
        <v>1</v>
      </c>
      <c r="R168" s="59">
        <f t="shared" si="16"/>
        <v>0</v>
      </c>
      <c r="S168" s="59">
        <f t="shared" si="19"/>
        <v>1</v>
      </c>
      <c r="T168" s="59">
        <f t="shared" si="17"/>
        <v>0</v>
      </c>
      <c r="U168" s="59">
        <f t="shared" si="18"/>
        <v>0</v>
      </c>
      <c r="V168" s="59"/>
    </row>
    <row r="169" spans="1:22" s="4" customFormat="1">
      <c r="A169" s="52">
        <v>166</v>
      </c>
      <c r="B169" s="52">
        <v>189</v>
      </c>
      <c r="C169" s="52" t="s">
        <v>15</v>
      </c>
      <c r="D169" s="52" t="s">
        <v>16</v>
      </c>
      <c r="E169" s="53" t="s">
        <v>84</v>
      </c>
      <c r="F169" s="52">
        <v>9</v>
      </c>
      <c r="G169" s="52">
        <v>45</v>
      </c>
      <c r="H169" s="52" t="s">
        <v>24</v>
      </c>
      <c r="I169" s="52">
        <v>33292</v>
      </c>
      <c r="J169" s="52">
        <v>33292</v>
      </c>
      <c r="K169" s="52">
        <v>2500</v>
      </c>
      <c r="L169" s="57">
        <v>7</v>
      </c>
      <c r="M169" s="52" t="s">
        <v>21</v>
      </c>
      <c r="N169" s="52" t="s">
        <v>22</v>
      </c>
      <c r="O169" s="58">
        <f t="shared" si="20"/>
        <v>0.5</v>
      </c>
      <c r="P169" s="58">
        <f t="shared" si="14"/>
        <v>3.5</v>
      </c>
      <c r="Q169" s="59">
        <f t="shared" si="15"/>
        <v>3.5</v>
      </c>
      <c r="R169" s="59">
        <f t="shared" si="16"/>
        <v>0</v>
      </c>
      <c r="S169" s="59">
        <f t="shared" si="19"/>
        <v>3.5</v>
      </c>
      <c r="T169" s="59">
        <f t="shared" si="17"/>
        <v>0</v>
      </c>
      <c r="U169" s="59">
        <f t="shared" si="18"/>
        <v>0</v>
      </c>
      <c r="V169" s="59"/>
    </row>
    <row r="170" spans="1:22" s="4" customFormat="1">
      <c r="A170" s="52">
        <v>167</v>
      </c>
      <c r="B170" s="52">
        <v>190</v>
      </c>
      <c r="C170" s="52" t="s">
        <v>15</v>
      </c>
      <c r="D170" s="52" t="s">
        <v>16</v>
      </c>
      <c r="E170" s="53" t="s">
        <v>201</v>
      </c>
      <c r="F170" s="52">
        <v>9</v>
      </c>
      <c r="G170" s="52">
        <v>46</v>
      </c>
      <c r="H170" s="52" t="s">
        <v>24</v>
      </c>
      <c r="I170" s="55"/>
      <c r="J170" s="52"/>
      <c r="K170" s="52">
        <v>5000</v>
      </c>
      <c r="L170" s="57">
        <v>25</v>
      </c>
      <c r="M170" s="52" t="s">
        <v>21</v>
      </c>
      <c r="N170" s="52" t="s">
        <v>22</v>
      </c>
      <c r="O170" s="58">
        <f t="shared" si="20"/>
        <v>0.5</v>
      </c>
      <c r="P170" s="58">
        <f t="shared" si="14"/>
        <v>12.5</v>
      </c>
      <c r="Q170" s="59">
        <f t="shared" si="15"/>
        <v>12.5</v>
      </c>
      <c r="R170" s="59">
        <f t="shared" si="16"/>
        <v>0</v>
      </c>
      <c r="S170" s="59">
        <f t="shared" si="19"/>
        <v>12.5</v>
      </c>
      <c r="T170" s="59">
        <f t="shared" si="17"/>
        <v>0</v>
      </c>
      <c r="U170" s="59">
        <f t="shared" si="18"/>
        <v>0</v>
      </c>
      <c r="V170" s="59"/>
    </row>
    <row r="171" spans="1:22" s="4" customFormat="1">
      <c r="A171" s="52">
        <v>168</v>
      </c>
      <c r="B171" s="52">
        <v>191</v>
      </c>
      <c r="C171" s="52" t="s">
        <v>15</v>
      </c>
      <c r="D171" s="52" t="s">
        <v>16</v>
      </c>
      <c r="E171" s="53" t="s">
        <v>202</v>
      </c>
      <c r="F171" s="52">
        <v>9</v>
      </c>
      <c r="G171" s="52">
        <v>47</v>
      </c>
      <c r="H171" s="52" t="s">
        <v>24</v>
      </c>
      <c r="I171" s="55" t="s">
        <v>203</v>
      </c>
      <c r="J171" s="52">
        <v>31852</v>
      </c>
      <c r="K171" s="52">
        <v>3800</v>
      </c>
      <c r="L171" s="57">
        <v>660</v>
      </c>
      <c r="M171" s="52" t="s">
        <v>21</v>
      </c>
      <c r="N171" s="52" t="s">
        <v>22</v>
      </c>
      <c r="O171" s="58">
        <f t="shared" si="20"/>
        <v>0.5</v>
      </c>
      <c r="P171" s="58">
        <f t="shared" si="14"/>
        <v>330</v>
      </c>
      <c r="Q171" s="59">
        <f t="shared" si="15"/>
        <v>330</v>
      </c>
      <c r="R171" s="59">
        <f t="shared" si="16"/>
        <v>0</v>
      </c>
      <c r="S171" s="59">
        <f t="shared" si="19"/>
        <v>330</v>
      </c>
      <c r="T171" s="59">
        <f t="shared" si="17"/>
        <v>0</v>
      </c>
      <c r="U171" s="59">
        <f t="shared" si="18"/>
        <v>0</v>
      </c>
      <c r="V171" s="59"/>
    </row>
    <row r="172" spans="1:22" s="4" customFormat="1">
      <c r="A172" s="52">
        <v>169</v>
      </c>
      <c r="B172" s="52">
        <v>192</v>
      </c>
      <c r="C172" s="52" t="s">
        <v>15</v>
      </c>
      <c r="D172" s="52" t="s">
        <v>16</v>
      </c>
      <c r="E172" s="53" t="s">
        <v>204</v>
      </c>
      <c r="F172" s="52">
        <v>9</v>
      </c>
      <c r="G172" s="52">
        <v>48</v>
      </c>
      <c r="H172" s="52" t="s">
        <v>24</v>
      </c>
      <c r="I172" s="55"/>
      <c r="J172" s="52"/>
      <c r="K172" s="52">
        <v>5000</v>
      </c>
      <c r="L172" s="57">
        <v>4918</v>
      </c>
      <c r="M172" s="52" t="s">
        <v>21</v>
      </c>
      <c r="N172" s="52" t="s">
        <v>22</v>
      </c>
      <c r="O172" s="58">
        <f t="shared" si="20"/>
        <v>1.3</v>
      </c>
      <c r="P172" s="58">
        <f t="shared" si="14"/>
        <v>6393.4000000000005</v>
      </c>
      <c r="Q172" s="59">
        <f t="shared" si="15"/>
        <v>6393.4000000000005</v>
      </c>
      <c r="R172" s="59">
        <f t="shared" si="16"/>
        <v>0</v>
      </c>
      <c r="S172" s="59">
        <f t="shared" si="19"/>
        <v>6393.4000000000005</v>
      </c>
      <c r="T172" s="59">
        <f t="shared" si="17"/>
        <v>0</v>
      </c>
      <c r="U172" s="59">
        <f t="shared" si="18"/>
        <v>0</v>
      </c>
      <c r="V172" s="59"/>
    </row>
    <row r="173" spans="1:22" s="4" customFormat="1">
      <c r="A173" s="52">
        <v>170</v>
      </c>
      <c r="B173" s="52">
        <v>193</v>
      </c>
      <c r="C173" s="52" t="s">
        <v>15</v>
      </c>
      <c r="D173" s="52" t="s">
        <v>16</v>
      </c>
      <c r="E173" s="53" t="s">
        <v>84</v>
      </c>
      <c r="F173" s="52">
        <v>9</v>
      </c>
      <c r="G173" s="52">
        <v>49</v>
      </c>
      <c r="H173" s="52" t="s">
        <v>24</v>
      </c>
      <c r="I173" s="55"/>
      <c r="J173" s="52"/>
      <c r="K173" s="52">
        <v>15000</v>
      </c>
      <c r="L173" s="57">
        <v>13694</v>
      </c>
      <c r="M173" s="52" t="s">
        <v>21</v>
      </c>
      <c r="N173" s="52" t="s">
        <v>22</v>
      </c>
      <c r="O173" s="58">
        <f t="shared" si="20"/>
        <v>1.3</v>
      </c>
      <c r="P173" s="58">
        <f t="shared" si="14"/>
        <v>17802.2</v>
      </c>
      <c r="Q173" s="59">
        <f t="shared" si="15"/>
        <v>17802.2</v>
      </c>
      <c r="R173" s="59">
        <f t="shared" si="16"/>
        <v>0</v>
      </c>
      <c r="S173" s="59">
        <f t="shared" si="19"/>
        <v>17802.2</v>
      </c>
      <c r="T173" s="59">
        <f t="shared" si="17"/>
        <v>0</v>
      </c>
      <c r="U173" s="59">
        <f t="shared" si="18"/>
        <v>0</v>
      </c>
      <c r="V173" s="59"/>
    </row>
    <row r="174" spans="1:22" s="4" customFormat="1">
      <c r="A174" s="52">
        <v>171</v>
      </c>
      <c r="B174" s="52">
        <v>194</v>
      </c>
      <c r="C174" s="52" t="s">
        <v>15</v>
      </c>
      <c r="D174" s="52" t="s">
        <v>16</v>
      </c>
      <c r="E174" s="53" t="s">
        <v>205</v>
      </c>
      <c r="F174" s="52">
        <v>9</v>
      </c>
      <c r="G174" s="52">
        <v>50</v>
      </c>
      <c r="H174" s="52" t="s">
        <v>24</v>
      </c>
      <c r="I174" s="55"/>
      <c r="J174" s="52"/>
      <c r="K174" s="52">
        <v>4000</v>
      </c>
      <c r="L174" s="57">
        <v>32</v>
      </c>
      <c r="M174" s="52" t="s">
        <v>21</v>
      </c>
      <c r="N174" s="52" t="s">
        <v>22</v>
      </c>
      <c r="O174" s="58">
        <f t="shared" si="20"/>
        <v>0.5</v>
      </c>
      <c r="P174" s="58">
        <f t="shared" si="14"/>
        <v>16</v>
      </c>
      <c r="Q174" s="59">
        <f t="shared" si="15"/>
        <v>16</v>
      </c>
      <c r="R174" s="59">
        <f t="shared" si="16"/>
        <v>0</v>
      </c>
      <c r="S174" s="59">
        <f t="shared" si="19"/>
        <v>16</v>
      </c>
      <c r="T174" s="59">
        <f t="shared" si="17"/>
        <v>0</v>
      </c>
      <c r="U174" s="59">
        <f t="shared" si="18"/>
        <v>0</v>
      </c>
      <c r="V174" s="59"/>
    </row>
    <row r="175" spans="1:22" s="4" customFormat="1">
      <c r="A175" s="52">
        <v>172</v>
      </c>
      <c r="B175" s="52">
        <v>195</v>
      </c>
      <c r="C175" s="52" t="s">
        <v>15</v>
      </c>
      <c r="D175" s="52" t="s">
        <v>16</v>
      </c>
      <c r="E175" s="53" t="s">
        <v>205</v>
      </c>
      <c r="F175" s="52">
        <v>9</v>
      </c>
      <c r="G175" s="52">
        <v>50</v>
      </c>
      <c r="H175" s="52" t="s">
        <v>24</v>
      </c>
      <c r="I175" s="55"/>
      <c r="J175" s="52"/>
      <c r="K175" s="52">
        <v>4000</v>
      </c>
      <c r="L175" s="57">
        <v>55</v>
      </c>
      <c r="M175" s="52" t="s">
        <v>21</v>
      </c>
      <c r="N175" s="52" t="s">
        <v>22</v>
      </c>
      <c r="O175" s="58">
        <f t="shared" si="20"/>
        <v>0.5</v>
      </c>
      <c r="P175" s="58">
        <f t="shared" si="14"/>
        <v>27.5</v>
      </c>
      <c r="Q175" s="59">
        <f t="shared" si="15"/>
        <v>27.5</v>
      </c>
      <c r="R175" s="59">
        <f t="shared" si="16"/>
        <v>0</v>
      </c>
      <c r="S175" s="59">
        <f t="shared" si="19"/>
        <v>27.5</v>
      </c>
      <c r="T175" s="59">
        <f t="shared" si="17"/>
        <v>0</v>
      </c>
      <c r="U175" s="59">
        <f t="shared" si="18"/>
        <v>0</v>
      </c>
      <c r="V175" s="59"/>
    </row>
    <row r="176" spans="1:22" s="4" customFormat="1">
      <c r="A176" s="52">
        <v>173</v>
      </c>
      <c r="B176" s="52">
        <v>196</v>
      </c>
      <c r="C176" s="52" t="s">
        <v>15</v>
      </c>
      <c r="D176" s="52" t="s">
        <v>16</v>
      </c>
      <c r="E176" s="53" t="s">
        <v>205</v>
      </c>
      <c r="F176" s="52">
        <v>9</v>
      </c>
      <c r="G176" s="52">
        <v>50</v>
      </c>
      <c r="H176" s="52" t="s">
        <v>24</v>
      </c>
      <c r="I176" s="55"/>
      <c r="J176" s="52"/>
      <c r="K176" s="52">
        <v>4000</v>
      </c>
      <c r="L176" s="57">
        <v>5</v>
      </c>
      <c r="M176" s="52" t="s">
        <v>21</v>
      </c>
      <c r="N176" s="52" t="s">
        <v>22</v>
      </c>
      <c r="O176" s="58">
        <f t="shared" si="20"/>
        <v>0.5</v>
      </c>
      <c r="P176" s="58">
        <f t="shared" si="14"/>
        <v>2.5</v>
      </c>
      <c r="Q176" s="59">
        <f t="shared" si="15"/>
        <v>2.5</v>
      </c>
      <c r="R176" s="59">
        <f t="shared" si="16"/>
        <v>0</v>
      </c>
      <c r="S176" s="59">
        <f t="shared" si="19"/>
        <v>2.5</v>
      </c>
      <c r="T176" s="59">
        <f t="shared" si="17"/>
        <v>0</v>
      </c>
      <c r="U176" s="59">
        <f t="shared" si="18"/>
        <v>0</v>
      </c>
      <c r="V176" s="59"/>
    </row>
    <row r="177" spans="1:22" s="4" customFormat="1">
      <c r="A177" s="52">
        <v>174</v>
      </c>
      <c r="B177" s="52">
        <v>197</v>
      </c>
      <c r="C177" s="52" t="s">
        <v>15</v>
      </c>
      <c r="D177" s="52" t="s">
        <v>16</v>
      </c>
      <c r="E177" s="53" t="s">
        <v>202</v>
      </c>
      <c r="F177" s="52">
        <v>9</v>
      </c>
      <c r="G177" s="52">
        <v>47</v>
      </c>
      <c r="H177" s="52" t="s">
        <v>24</v>
      </c>
      <c r="I177" s="55" t="s">
        <v>203</v>
      </c>
      <c r="J177" s="52">
        <v>31852</v>
      </c>
      <c r="K177" s="52">
        <v>3800</v>
      </c>
      <c r="L177" s="57">
        <v>916</v>
      </c>
      <c r="M177" s="52" t="s">
        <v>21</v>
      </c>
      <c r="N177" s="52" t="s">
        <v>22</v>
      </c>
      <c r="O177" s="58">
        <f t="shared" si="20"/>
        <v>0.5</v>
      </c>
      <c r="P177" s="58">
        <f t="shared" si="14"/>
        <v>458</v>
      </c>
      <c r="Q177" s="59">
        <f t="shared" si="15"/>
        <v>458</v>
      </c>
      <c r="R177" s="59">
        <f t="shared" si="16"/>
        <v>0</v>
      </c>
      <c r="S177" s="59">
        <f t="shared" si="19"/>
        <v>458</v>
      </c>
      <c r="T177" s="59">
        <f t="shared" si="17"/>
        <v>0</v>
      </c>
      <c r="U177" s="59">
        <f t="shared" si="18"/>
        <v>0</v>
      </c>
      <c r="V177" s="59"/>
    </row>
    <row r="178" spans="1:22" s="4" customFormat="1">
      <c r="A178" s="52">
        <v>175</v>
      </c>
      <c r="B178" s="52">
        <v>198</v>
      </c>
      <c r="C178" s="52" t="s">
        <v>15</v>
      </c>
      <c r="D178" s="52" t="s">
        <v>16</v>
      </c>
      <c r="E178" s="53" t="s">
        <v>201</v>
      </c>
      <c r="F178" s="52">
        <v>9</v>
      </c>
      <c r="G178" s="52">
        <v>46</v>
      </c>
      <c r="H178" s="52" t="s">
        <v>24</v>
      </c>
      <c r="I178" s="55"/>
      <c r="J178" s="52"/>
      <c r="K178" s="52">
        <v>5000</v>
      </c>
      <c r="L178" s="57">
        <v>579</v>
      </c>
      <c r="M178" s="52" t="s">
        <v>21</v>
      </c>
      <c r="N178" s="52" t="s">
        <v>22</v>
      </c>
      <c r="O178" s="58">
        <f t="shared" si="20"/>
        <v>0.5</v>
      </c>
      <c r="P178" s="58">
        <f t="shared" si="14"/>
        <v>289.5</v>
      </c>
      <c r="Q178" s="59">
        <f t="shared" si="15"/>
        <v>289.5</v>
      </c>
      <c r="R178" s="59">
        <f t="shared" si="16"/>
        <v>0</v>
      </c>
      <c r="S178" s="59">
        <f t="shared" si="19"/>
        <v>289.5</v>
      </c>
      <c r="T178" s="59">
        <f t="shared" si="17"/>
        <v>0</v>
      </c>
      <c r="U178" s="59">
        <f t="shared" si="18"/>
        <v>0</v>
      </c>
      <c r="V178" s="59"/>
    </row>
    <row r="179" spans="1:22" s="4" customFormat="1">
      <c r="A179" s="52">
        <v>176</v>
      </c>
      <c r="B179" s="52">
        <v>199</v>
      </c>
      <c r="C179" s="52" t="s">
        <v>15</v>
      </c>
      <c r="D179" s="52" t="s">
        <v>16</v>
      </c>
      <c r="E179" s="53" t="s">
        <v>84</v>
      </c>
      <c r="F179" s="52">
        <v>9</v>
      </c>
      <c r="G179" s="52">
        <v>45</v>
      </c>
      <c r="H179" s="52" t="s">
        <v>24</v>
      </c>
      <c r="I179" s="52">
        <v>33292</v>
      </c>
      <c r="J179" s="52">
        <v>33292</v>
      </c>
      <c r="K179" s="52">
        <v>2500</v>
      </c>
      <c r="L179" s="57">
        <v>69</v>
      </c>
      <c r="M179" s="52" t="s">
        <v>21</v>
      </c>
      <c r="N179" s="52" t="s">
        <v>22</v>
      </c>
      <c r="O179" s="58">
        <f t="shared" si="20"/>
        <v>0.5</v>
      </c>
      <c r="P179" s="58">
        <f t="shared" si="14"/>
        <v>34.5</v>
      </c>
      <c r="Q179" s="59">
        <f t="shared" si="15"/>
        <v>34.5</v>
      </c>
      <c r="R179" s="59">
        <f t="shared" si="16"/>
        <v>0</v>
      </c>
      <c r="S179" s="59">
        <f t="shared" si="19"/>
        <v>34.5</v>
      </c>
      <c r="T179" s="59">
        <f t="shared" si="17"/>
        <v>0</v>
      </c>
      <c r="U179" s="59">
        <f t="shared" si="18"/>
        <v>0</v>
      </c>
      <c r="V179" s="59"/>
    </row>
    <row r="180" spans="1:22" s="4" customFormat="1">
      <c r="A180" s="52">
        <v>177</v>
      </c>
      <c r="B180" s="52">
        <v>200</v>
      </c>
      <c r="C180" s="52" t="s">
        <v>15</v>
      </c>
      <c r="D180" s="52" t="s">
        <v>16</v>
      </c>
      <c r="E180" s="53" t="s">
        <v>206</v>
      </c>
      <c r="F180" s="52">
        <v>9</v>
      </c>
      <c r="G180" s="52">
        <v>44</v>
      </c>
      <c r="H180" s="52" t="s">
        <v>24</v>
      </c>
      <c r="I180" s="52">
        <v>33298</v>
      </c>
      <c r="J180" s="52">
        <v>33298</v>
      </c>
      <c r="K180" s="52">
        <v>2500</v>
      </c>
      <c r="L180" s="57">
        <v>7</v>
      </c>
      <c r="M180" s="52" t="s">
        <v>21</v>
      </c>
      <c r="N180" s="52" t="s">
        <v>22</v>
      </c>
      <c r="O180" s="58">
        <f t="shared" si="20"/>
        <v>0.5</v>
      </c>
      <c r="P180" s="58">
        <f t="shared" si="14"/>
        <v>3.5</v>
      </c>
      <c r="Q180" s="59">
        <f t="shared" si="15"/>
        <v>3.5</v>
      </c>
      <c r="R180" s="59">
        <f t="shared" si="16"/>
        <v>0</v>
      </c>
      <c r="S180" s="59">
        <f t="shared" si="19"/>
        <v>3.5</v>
      </c>
      <c r="T180" s="59">
        <f t="shared" si="17"/>
        <v>0</v>
      </c>
      <c r="U180" s="59">
        <f t="shared" si="18"/>
        <v>0</v>
      </c>
      <c r="V180" s="59"/>
    </row>
    <row r="181" spans="1:22" s="4" customFormat="1" ht="16.5" thickBot="1">
      <c r="A181" s="52">
        <v>178</v>
      </c>
      <c r="B181" s="52">
        <v>201</v>
      </c>
      <c r="C181" s="52" t="s">
        <v>15</v>
      </c>
      <c r="D181" s="52" t="s">
        <v>16</v>
      </c>
      <c r="E181" s="53" t="s">
        <v>207</v>
      </c>
      <c r="F181" s="52">
        <v>9</v>
      </c>
      <c r="G181" s="52">
        <v>43</v>
      </c>
      <c r="H181" s="52" t="s">
        <v>24</v>
      </c>
      <c r="I181" s="55"/>
      <c r="J181" s="52"/>
      <c r="K181" s="52">
        <v>2500</v>
      </c>
      <c r="L181" s="57">
        <v>1</v>
      </c>
      <c r="M181" s="52" t="s">
        <v>21</v>
      </c>
      <c r="N181" s="52" t="s">
        <v>22</v>
      </c>
      <c r="O181" s="58">
        <f t="shared" si="20"/>
        <v>0.5</v>
      </c>
      <c r="P181" s="58">
        <f t="shared" si="14"/>
        <v>0.5</v>
      </c>
      <c r="Q181" s="59">
        <f t="shared" si="15"/>
        <v>0.5</v>
      </c>
      <c r="R181" s="59">
        <f t="shared" si="16"/>
        <v>0</v>
      </c>
      <c r="S181" s="59">
        <f t="shared" si="19"/>
        <v>0.5</v>
      </c>
      <c r="T181" s="59">
        <f t="shared" si="17"/>
        <v>0</v>
      </c>
      <c r="U181" s="59">
        <f t="shared" si="18"/>
        <v>0</v>
      </c>
      <c r="V181" s="59"/>
    </row>
    <row r="182" spans="1:22" s="94" customFormat="1" ht="16.5" thickBot="1">
      <c r="A182" s="169" t="s">
        <v>208</v>
      </c>
      <c r="B182" s="169"/>
      <c r="C182" s="169"/>
      <c r="D182" s="169"/>
      <c r="E182" s="169"/>
      <c r="F182" s="169"/>
      <c r="G182" s="169"/>
      <c r="H182" s="169"/>
      <c r="I182" s="169"/>
      <c r="J182" s="169"/>
      <c r="K182" s="169"/>
      <c r="L182" s="108">
        <f>SUM(L4:L181)</f>
        <v>131669</v>
      </c>
      <c r="M182" s="60"/>
      <c r="N182" s="93"/>
      <c r="O182" s="47"/>
      <c r="P182" s="107">
        <f t="shared" ref="P182:V182" si="21">SUM(P4:P181)</f>
        <v>307938.10000000009</v>
      </c>
      <c r="Q182" s="61">
        <f t="shared" si="21"/>
        <v>122792.09999999998</v>
      </c>
      <c r="R182" s="62">
        <f t="shared" si="21"/>
        <v>185146</v>
      </c>
      <c r="S182" s="62">
        <f t="shared" si="21"/>
        <v>118956.59999999998</v>
      </c>
      <c r="T182" s="62">
        <f t="shared" si="21"/>
        <v>3835.5</v>
      </c>
      <c r="U182" s="62">
        <f t="shared" si="21"/>
        <v>185146</v>
      </c>
      <c r="V182" s="62">
        <f t="shared" si="21"/>
        <v>0</v>
      </c>
    </row>
  </sheetData>
  <mergeCells count="2">
    <mergeCell ref="A182:K182"/>
    <mergeCell ref="A1:P1"/>
  </mergeCells>
  <pageMargins left="0.2" right="0.2" top="0.75" bottom="0.75" header="0.3" footer="0.3"/>
  <pageSetup scale="64" fitToHeight="0" orientation="landscape" horizontalDpi="0" verticalDpi="0"/>
  <headerFooter>
    <oddFooter>Page &amp;P&amp;R&amp;A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07"/>
  <sheetViews>
    <sheetView topLeftCell="A268" zoomScale="108" zoomScaleNormal="70" zoomScaleSheetLayoutView="100" workbookViewId="0">
      <selection activeCell="A4" sqref="A4:P306"/>
    </sheetView>
  </sheetViews>
  <sheetFormatPr defaultColWidth="9.125" defaultRowHeight="12.75"/>
  <cols>
    <col min="1" max="1" width="4.875" style="9" customWidth="1"/>
    <col min="2" max="2" width="6.125" style="7" customWidth="1"/>
    <col min="3" max="3" width="7.875" style="7" customWidth="1"/>
    <col min="4" max="4" width="12.5" style="7" bestFit="1" customWidth="1"/>
    <col min="5" max="5" width="67.75" style="10" customWidth="1"/>
    <col min="6" max="6" width="7" style="9" customWidth="1"/>
    <col min="7" max="7" width="16" style="97" customWidth="1"/>
    <col min="8" max="8" width="9.125" style="7" customWidth="1"/>
    <col min="9" max="9" width="12.625" style="8" customWidth="1"/>
    <col min="10" max="10" width="10.625" style="7" customWidth="1"/>
    <col min="11" max="11" width="16" style="7" customWidth="1"/>
    <col min="12" max="12" width="10.875" style="11" customWidth="1"/>
    <col min="13" max="13" width="9.625" style="7" customWidth="1"/>
    <col min="14" max="14" width="9.125" style="7" customWidth="1"/>
    <col min="15" max="15" width="10.375" style="6" bestFit="1" customWidth="1"/>
    <col min="16" max="16" width="12.625" style="6" bestFit="1" customWidth="1"/>
    <col min="17" max="17" width="11.625" style="6" hidden="1" customWidth="1"/>
    <col min="18" max="18" width="11.625" style="5" hidden="1" customWidth="1"/>
    <col min="19" max="19" width="9.625" style="5" hidden="1" customWidth="1"/>
    <col min="20" max="20" width="10.625" style="5" hidden="1" customWidth="1"/>
    <col min="21" max="22" width="11.625" style="5" hidden="1" customWidth="1"/>
    <col min="23" max="24" width="0" style="5" hidden="1" customWidth="1"/>
    <col min="25" max="16384" width="9.125" style="5"/>
  </cols>
  <sheetData>
    <row r="1" spans="1:24" ht="75" customHeight="1">
      <c r="A1" s="172" t="s">
        <v>702</v>
      </c>
      <c r="B1" s="172"/>
      <c r="C1" s="172"/>
      <c r="D1" s="172"/>
      <c r="E1" s="172"/>
      <c r="F1" s="172"/>
      <c r="G1" s="172"/>
      <c r="H1" s="172"/>
      <c r="I1" s="172"/>
      <c r="J1" s="172"/>
      <c r="K1" s="172"/>
      <c r="L1" s="172"/>
      <c r="M1" s="172"/>
      <c r="N1" s="172"/>
      <c r="O1" s="173"/>
      <c r="P1" s="173"/>
      <c r="Q1" s="63"/>
      <c r="R1" s="64"/>
      <c r="S1" s="64"/>
      <c r="T1" s="64"/>
      <c r="U1" s="64"/>
      <c r="V1" s="64"/>
      <c r="W1" s="64"/>
      <c r="X1" s="64"/>
    </row>
    <row r="2" spans="1:24" ht="89.25" customHeight="1">
      <c r="A2" s="65" t="s">
        <v>0</v>
      </c>
      <c r="B2" s="65" t="s">
        <v>1</v>
      </c>
      <c r="C2" s="65" t="s">
        <v>2</v>
      </c>
      <c r="D2" s="65" t="s">
        <v>3</v>
      </c>
      <c r="E2" s="65" t="s">
        <v>4</v>
      </c>
      <c r="F2" s="66" t="s">
        <v>5</v>
      </c>
      <c r="G2" s="65" t="s">
        <v>6</v>
      </c>
      <c r="H2" s="65" t="s">
        <v>7</v>
      </c>
      <c r="I2" s="67" t="s">
        <v>8</v>
      </c>
      <c r="J2" s="65" t="s">
        <v>9</v>
      </c>
      <c r="K2" s="65" t="s">
        <v>10</v>
      </c>
      <c r="L2" s="68" t="s">
        <v>11</v>
      </c>
      <c r="M2" s="65" t="s">
        <v>12</v>
      </c>
      <c r="N2" s="65" t="s">
        <v>13</v>
      </c>
      <c r="O2" s="69" t="s">
        <v>14</v>
      </c>
      <c r="P2" s="69" t="s">
        <v>698</v>
      </c>
      <c r="Q2" s="70" t="s">
        <v>588</v>
      </c>
      <c r="R2" s="64" t="s">
        <v>585</v>
      </c>
      <c r="S2" s="64" t="s">
        <v>586</v>
      </c>
      <c r="T2" s="64" t="s">
        <v>587</v>
      </c>
      <c r="U2" s="64" t="s">
        <v>589</v>
      </c>
      <c r="V2" s="64" t="s">
        <v>224</v>
      </c>
      <c r="W2" s="64" t="s">
        <v>225</v>
      </c>
      <c r="X2" s="64" t="s">
        <v>226</v>
      </c>
    </row>
    <row r="3" spans="1:24" s="9" customFormat="1">
      <c r="A3" s="71">
        <v>0</v>
      </c>
      <c r="B3" s="71">
        <v>1</v>
      </c>
      <c r="C3" s="71">
        <v>2</v>
      </c>
      <c r="D3" s="71">
        <v>3</v>
      </c>
      <c r="E3" s="71">
        <v>4</v>
      </c>
      <c r="F3" s="71">
        <v>5</v>
      </c>
      <c r="G3" s="95">
        <v>6</v>
      </c>
      <c r="H3" s="71">
        <v>7</v>
      </c>
      <c r="I3" s="71">
        <v>8</v>
      </c>
      <c r="J3" s="71">
        <v>9</v>
      </c>
      <c r="K3" s="72">
        <v>10</v>
      </c>
      <c r="L3" s="73">
        <v>11</v>
      </c>
      <c r="M3" s="71">
        <v>12</v>
      </c>
      <c r="N3" s="71">
        <v>13</v>
      </c>
      <c r="O3" s="71">
        <f>N3+1</f>
        <v>14</v>
      </c>
      <c r="P3" s="71">
        <f>O3+1</f>
        <v>15</v>
      </c>
      <c r="Q3" s="74"/>
      <c r="R3" s="75"/>
      <c r="S3" s="75"/>
      <c r="T3" s="75"/>
      <c r="U3" s="75"/>
      <c r="V3" s="75"/>
      <c r="W3" s="75"/>
      <c r="X3" s="75"/>
    </row>
    <row r="4" spans="1:24">
      <c r="A4" s="76">
        <v>1</v>
      </c>
      <c r="B4" s="77">
        <v>204</v>
      </c>
      <c r="C4" s="77" t="s">
        <v>15</v>
      </c>
      <c r="D4" s="77" t="s">
        <v>228</v>
      </c>
      <c r="E4" s="78" t="s">
        <v>229</v>
      </c>
      <c r="F4" s="77">
        <v>9</v>
      </c>
      <c r="G4" s="96" t="s">
        <v>230</v>
      </c>
      <c r="H4" s="77" t="s">
        <v>211</v>
      </c>
      <c r="I4" s="79" t="s">
        <v>584</v>
      </c>
      <c r="J4" s="80">
        <v>36126</v>
      </c>
      <c r="K4" s="77">
        <v>28700</v>
      </c>
      <c r="L4" s="81">
        <v>2739</v>
      </c>
      <c r="M4" s="77" t="s">
        <v>21</v>
      </c>
      <c r="N4" s="77" t="s">
        <v>22</v>
      </c>
      <c r="O4" s="82">
        <v>0.75</v>
      </c>
      <c r="P4" s="82">
        <f t="shared" ref="P4:P35" si="0">O4*L4</f>
        <v>2054.25</v>
      </c>
      <c r="Q4" s="83">
        <f>IF(M4="Extravilan",P4,0)</f>
        <v>2054.25</v>
      </c>
      <c r="R4" s="64">
        <f>IF(H4="A",Q4,0)</f>
        <v>0</v>
      </c>
      <c r="S4" s="64">
        <f>IF(H4="P",Q4,0)</f>
        <v>2054.25</v>
      </c>
      <c r="T4" s="64">
        <f>IF(H4="V",Q4,0)</f>
        <v>0</v>
      </c>
      <c r="U4" s="64">
        <f>IF(M4="Intravilan",P4,0)</f>
        <v>0</v>
      </c>
      <c r="V4" s="64">
        <f>IF(H4="A",U4,0)</f>
        <v>0</v>
      </c>
      <c r="W4" s="64">
        <f>IF(H4="CC",U4,0)</f>
        <v>0</v>
      </c>
      <c r="X4" s="64">
        <f>IF(H4="V",U4,0)</f>
        <v>0</v>
      </c>
    </row>
    <row r="5" spans="1:24">
      <c r="A5" s="76">
        <v>2</v>
      </c>
      <c r="B5" s="77">
        <v>205</v>
      </c>
      <c r="C5" s="77" t="s">
        <v>15</v>
      </c>
      <c r="D5" s="77" t="s">
        <v>228</v>
      </c>
      <c r="E5" s="78" t="s">
        <v>229</v>
      </c>
      <c r="F5" s="77">
        <v>9</v>
      </c>
      <c r="G5" s="96" t="s">
        <v>230</v>
      </c>
      <c r="H5" s="77" t="s">
        <v>211</v>
      </c>
      <c r="I5" s="79" t="s">
        <v>583</v>
      </c>
      <c r="J5" s="77">
        <v>36179</v>
      </c>
      <c r="K5" s="77">
        <v>17500</v>
      </c>
      <c r="L5" s="81">
        <v>4326</v>
      </c>
      <c r="M5" s="77" t="s">
        <v>21</v>
      </c>
      <c r="N5" s="77" t="s">
        <v>22</v>
      </c>
      <c r="O5" s="82">
        <v>0.75</v>
      </c>
      <c r="P5" s="82">
        <f t="shared" si="0"/>
        <v>3244.5</v>
      </c>
      <c r="Q5" s="83">
        <f t="shared" ref="Q5:Q68" si="1">IF(M5="Extravilan",P5,0)</f>
        <v>3244.5</v>
      </c>
      <c r="R5" s="64">
        <f t="shared" ref="R5:R68" si="2">IF(H5="A",Q5,0)</f>
        <v>0</v>
      </c>
      <c r="S5" s="64">
        <f t="shared" ref="S5:S68" si="3">IF(H5="P",Q5,0)</f>
        <v>3244.5</v>
      </c>
      <c r="T5" s="64">
        <f t="shared" ref="T5:T68" si="4">IF(H5="V",Q5,0)</f>
        <v>0</v>
      </c>
      <c r="U5" s="64">
        <f t="shared" ref="U5:U68" si="5">IF(M5="Intravilan",P5,0)</f>
        <v>0</v>
      </c>
      <c r="V5" s="64">
        <f t="shared" ref="V5:V68" si="6">IF(H5="A",U5,0)</f>
        <v>0</v>
      </c>
      <c r="W5" s="64">
        <f t="shared" ref="W5:W68" si="7">IF(H5="CC",U5,0)</f>
        <v>0</v>
      </c>
      <c r="X5" s="64">
        <f t="shared" ref="X5:X68" si="8">IF(H5="V",U5,0)</f>
        <v>0</v>
      </c>
    </row>
    <row r="6" spans="1:24">
      <c r="A6" s="76">
        <v>3</v>
      </c>
      <c r="B6" s="77">
        <v>206</v>
      </c>
      <c r="C6" s="77" t="s">
        <v>15</v>
      </c>
      <c r="D6" s="77" t="s">
        <v>228</v>
      </c>
      <c r="E6" s="78" t="s">
        <v>231</v>
      </c>
      <c r="F6" s="77">
        <v>30</v>
      </c>
      <c r="G6" s="96" t="s">
        <v>232</v>
      </c>
      <c r="H6" s="77" t="s">
        <v>24</v>
      </c>
      <c r="I6" s="79" t="s">
        <v>582</v>
      </c>
      <c r="J6" s="77">
        <v>32874</v>
      </c>
      <c r="K6" s="77" t="s">
        <v>233</v>
      </c>
      <c r="L6" s="81">
        <v>6610</v>
      </c>
      <c r="M6" s="77" t="s">
        <v>27</v>
      </c>
      <c r="N6" s="77" t="s">
        <v>22</v>
      </c>
      <c r="O6" s="82">
        <v>6</v>
      </c>
      <c r="P6" s="82">
        <f t="shared" si="0"/>
        <v>39660</v>
      </c>
      <c r="Q6" s="83">
        <f t="shared" si="1"/>
        <v>0</v>
      </c>
      <c r="R6" s="64">
        <f t="shared" si="2"/>
        <v>0</v>
      </c>
      <c r="S6" s="64">
        <f t="shared" si="3"/>
        <v>0</v>
      </c>
      <c r="T6" s="64">
        <f t="shared" si="4"/>
        <v>0</v>
      </c>
      <c r="U6" s="64">
        <f t="shared" si="5"/>
        <v>39660</v>
      </c>
      <c r="V6" s="64">
        <f t="shared" si="6"/>
        <v>39660</v>
      </c>
      <c r="W6" s="64">
        <f t="shared" si="7"/>
        <v>0</v>
      </c>
      <c r="X6" s="64">
        <f t="shared" si="8"/>
        <v>0</v>
      </c>
    </row>
    <row r="7" spans="1:24" ht="409.5">
      <c r="A7" s="76">
        <v>4</v>
      </c>
      <c r="B7" s="76">
        <v>207</v>
      </c>
      <c r="C7" s="76" t="s">
        <v>15</v>
      </c>
      <c r="D7" s="76" t="s">
        <v>228</v>
      </c>
      <c r="E7" s="84" t="s">
        <v>581</v>
      </c>
      <c r="F7" s="76">
        <v>30</v>
      </c>
      <c r="G7" s="90">
        <v>167</v>
      </c>
      <c r="H7" s="76" t="s">
        <v>24</v>
      </c>
      <c r="I7" s="76" t="s">
        <v>234</v>
      </c>
      <c r="J7" s="76">
        <v>32049</v>
      </c>
      <c r="K7" s="76">
        <v>30388</v>
      </c>
      <c r="L7" s="85">
        <v>49</v>
      </c>
      <c r="M7" s="76" t="s">
        <v>27</v>
      </c>
      <c r="N7" s="76" t="s">
        <v>22</v>
      </c>
      <c r="O7" s="82">
        <v>6</v>
      </c>
      <c r="P7" s="82">
        <f t="shared" si="0"/>
        <v>294</v>
      </c>
      <c r="Q7" s="83">
        <f t="shared" si="1"/>
        <v>0</v>
      </c>
      <c r="R7" s="64">
        <f t="shared" si="2"/>
        <v>0</v>
      </c>
      <c r="S7" s="64">
        <f t="shared" si="3"/>
        <v>0</v>
      </c>
      <c r="T7" s="64">
        <f t="shared" si="4"/>
        <v>0</v>
      </c>
      <c r="U7" s="64">
        <f t="shared" si="5"/>
        <v>294</v>
      </c>
      <c r="V7" s="64">
        <f t="shared" si="6"/>
        <v>294</v>
      </c>
      <c r="W7" s="64">
        <f t="shared" si="7"/>
        <v>0</v>
      </c>
      <c r="X7" s="64">
        <f t="shared" si="8"/>
        <v>0</v>
      </c>
    </row>
    <row r="8" spans="1:24">
      <c r="A8" s="76">
        <v>5</v>
      </c>
      <c r="B8" s="77">
        <v>208</v>
      </c>
      <c r="C8" s="77" t="s">
        <v>15</v>
      </c>
      <c r="D8" s="77" t="s">
        <v>228</v>
      </c>
      <c r="E8" s="78" t="s">
        <v>235</v>
      </c>
      <c r="F8" s="77">
        <v>30</v>
      </c>
      <c r="G8" s="96">
        <v>167</v>
      </c>
      <c r="H8" s="77" t="s">
        <v>24</v>
      </c>
      <c r="I8" s="79" t="s">
        <v>236</v>
      </c>
      <c r="J8" s="77">
        <v>30998</v>
      </c>
      <c r="K8" s="77">
        <v>454</v>
      </c>
      <c r="L8" s="81">
        <v>174</v>
      </c>
      <c r="M8" s="77" t="s">
        <v>27</v>
      </c>
      <c r="N8" s="77" t="s">
        <v>22</v>
      </c>
      <c r="O8" s="82">
        <v>6</v>
      </c>
      <c r="P8" s="82">
        <f t="shared" si="0"/>
        <v>1044</v>
      </c>
      <c r="Q8" s="83">
        <f t="shared" si="1"/>
        <v>0</v>
      </c>
      <c r="R8" s="64">
        <f t="shared" si="2"/>
        <v>0</v>
      </c>
      <c r="S8" s="64">
        <f t="shared" si="3"/>
        <v>0</v>
      </c>
      <c r="T8" s="64">
        <f t="shared" si="4"/>
        <v>0</v>
      </c>
      <c r="U8" s="64">
        <f t="shared" si="5"/>
        <v>1044</v>
      </c>
      <c r="V8" s="64">
        <f t="shared" si="6"/>
        <v>1044</v>
      </c>
      <c r="W8" s="64">
        <f t="shared" si="7"/>
        <v>0</v>
      </c>
      <c r="X8" s="64">
        <f t="shared" si="8"/>
        <v>0</v>
      </c>
    </row>
    <row r="9" spans="1:24">
      <c r="A9" s="76">
        <v>6</v>
      </c>
      <c r="B9" s="77">
        <v>209</v>
      </c>
      <c r="C9" s="77" t="s">
        <v>15</v>
      </c>
      <c r="D9" s="77" t="s">
        <v>228</v>
      </c>
      <c r="E9" s="78" t="s">
        <v>235</v>
      </c>
      <c r="F9" s="77">
        <v>30</v>
      </c>
      <c r="G9" s="96">
        <v>167</v>
      </c>
      <c r="H9" s="77" t="s">
        <v>24</v>
      </c>
      <c r="I9" s="79" t="s">
        <v>237</v>
      </c>
      <c r="J9" s="77">
        <v>31019</v>
      </c>
      <c r="K9" s="77">
        <v>496</v>
      </c>
      <c r="L9" s="81">
        <v>83</v>
      </c>
      <c r="M9" s="77" t="s">
        <v>27</v>
      </c>
      <c r="N9" s="77" t="s">
        <v>22</v>
      </c>
      <c r="O9" s="82">
        <v>6</v>
      </c>
      <c r="P9" s="82">
        <f t="shared" si="0"/>
        <v>498</v>
      </c>
      <c r="Q9" s="83">
        <f t="shared" si="1"/>
        <v>0</v>
      </c>
      <c r="R9" s="64">
        <f t="shared" si="2"/>
        <v>0</v>
      </c>
      <c r="S9" s="64">
        <f t="shared" si="3"/>
        <v>0</v>
      </c>
      <c r="T9" s="64">
        <f t="shared" si="4"/>
        <v>0</v>
      </c>
      <c r="U9" s="64">
        <f t="shared" si="5"/>
        <v>498</v>
      </c>
      <c r="V9" s="64">
        <f t="shared" si="6"/>
        <v>498</v>
      </c>
      <c r="W9" s="64">
        <f t="shared" si="7"/>
        <v>0</v>
      </c>
      <c r="X9" s="64">
        <f t="shared" si="8"/>
        <v>0</v>
      </c>
    </row>
    <row r="10" spans="1:24">
      <c r="A10" s="76">
        <v>7</v>
      </c>
      <c r="B10" s="77">
        <v>210</v>
      </c>
      <c r="C10" s="77" t="s">
        <v>15</v>
      </c>
      <c r="D10" s="77" t="s">
        <v>228</v>
      </c>
      <c r="E10" s="78" t="s">
        <v>235</v>
      </c>
      <c r="F10" s="77">
        <v>30</v>
      </c>
      <c r="G10" s="96">
        <v>167</v>
      </c>
      <c r="H10" s="77" t="s">
        <v>24</v>
      </c>
      <c r="I10" s="79" t="s">
        <v>238</v>
      </c>
      <c r="J10" s="77">
        <v>31016</v>
      </c>
      <c r="K10" s="77">
        <v>496</v>
      </c>
      <c r="L10" s="81">
        <v>2</v>
      </c>
      <c r="M10" s="77" t="s">
        <v>27</v>
      </c>
      <c r="N10" s="77" t="s">
        <v>22</v>
      </c>
      <c r="O10" s="82">
        <v>6</v>
      </c>
      <c r="P10" s="82">
        <f t="shared" si="0"/>
        <v>12</v>
      </c>
      <c r="Q10" s="83">
        <f t="shared" si="1"/>
        <v>0</v>
      </c>
      <c r="R10" s="64">
        <f t="shared" si="2"/>
        <v>0</v>
      </c>
      <c r="S10" s="64">
        <f t="shared" si="3"/>
        <v>0</v>
      </c>
      <c r="T10" s="64">
        <f t="shared" si="4"/>
        <v>0</v>
      </c>
      <c r="U10" s="64">
        <f t="shared" si="5"/>
        <v>12</v>
      </c>
      <c r="V10" s="64">
        <f t="shared" si="6"/>
        <v>12</v>
      </c>
      <c r="W10" s="64">
        <f t="shared" si="7"/>
        <v>0</v>
      </c>
      <c r="X10" s="64">
        <f t="shared" si="8"/>
        <v>0</v>
      </c>
    </row>
    <row r="11" spans="1:24" ht="409.5">
      <c r="A11" s="76">
        <v>8</v>
      </c>
      <c r="B11" s="76">
        <v>211</v>
      </c>
      <c r="C11" s="76" t="s">
        <v>15</v>
      </c>
      <c r="D11" s="76" t="s">
        <v>228</v>
      </c>
      <c r="E11" s="84" t="s">
        <v>580</v>
      </c>
      <c r="F11" s="76">
        <v>30</v>
      </c>
      <c r="G11" s="90">
        <v>167</v>
      </c>
      <c r="H11" s="76" t="s">
        <v>24</v>
      </c>
      <c r="I11" s="86" t="s">
        <v>234</v>
      </c>
      <c r="J11" s="76">
        <v>32049</v>
      </c>
      <c r="K11" s="76">
        <v>30388</v>
      </c>
      <c r="L11" s="85">
        <v>531</v>
      </c>
      <c r="M11" s="76" t="s">
        <v>27</v>
      </c>
      <c r="N11" s="76" t="s">
        <v>22</v>
      </c>
      <c r="O11" s="82">
        <v>6</v>
      </c>
      <c r="P11" s="82">
        <f t="shared" si="0"/>
        <v>3186</v>
      </c>
      <c r="Q11" s="83">
        <f t="shared" si="1"/>
        <v>0</v>
      </c>
      <c r="R11" s="64">
        <f t="shared" si="2"/>
        <v>0</v>
      </c>
      <c r="S11" s="64">
        <f t="shared" si="3"/>
        <v>0</v>
      </c>
      <c r="T11" s="64">
        <f t="shared" si="4"/>
        <v>0</v>
      </c>
      <c r="U11" s="64">
        <f t="shared" si="5"/>
        <v>3186</v>
      </c>
      <c r="V11" s="64">
        <f t="shared" si="6"/>
        <v>3186</v>
      </c>
      <c r="W11" s="64">
        <f t="shared" si="7"/>
        <v>0</v>
      </c>
      <c r="X11" s="64">
        <f t="shared" si="8"/>
        <v>0</v>
      </c>
    </row>
    <row r="12" spans="1:24">
      <c r="A12" s="76">
        <v>9</v>
      </c>
      <c r="B12" s="77">
        <v>212</v>
      </c>
      <c r="C12" s="77" t="s">
        <v>15</v>
      </c>
      <c r="D12" s="77" t="s">
        <v>228</v>
      </c>
      <c r="E12" s="78" t="s">
        <v>235</v>
      </c>
      <c r="F12" s="77">
        <v>30</v>
      </c>
      <c r="G12" s="96">
        <v>167</v>
      </c>
      <c r="H12" s="77" t="s">
        <v>24</v>
      </c>
      <c r="I12" s="79" t="s">
        <v>239</v>
      </c>
      <c r="J12" s="77">
        <v>31596</v>
      </c>
      <c r="K12" s="77">
        <v>621</v>
      </c>
      <c r="L12" s="81">
        <v>454</v>
      </c>
      <c r="M12" s="77" t="s">
        <v>27</v>
      </c>
      <c r="N12" s="77" t="s">
        <v>22</v>
      </c>
      <c r="O12" s="82">
        <v>6</v>
      </c>
      <c r="P12" s="82">
        <f t="shared" si="0"/>
        <v>2724</v>
      </c>
      <c r="Q12" s="83">
        <f t="shared" si="1"/>
        <v>0</v>
      </c>
      <c r="R12" s="64">
        <f t="shared" si="2"/>
        <v>0</v>
      </c>
      <c r="S12" s="64">
        <f t="shared" si="3"/>
        <v>0</v>
      </c>
      <c r="T12" s="64">
        <f t="shared" si="4"/>
        <v>0</v>
      </c>
      <c r="U12" s="64">
        <f t="shared" si="5"/>
        <v>2724</v>
      </c>
      <c r="V12" s="64">
        <f t="shared" si="6"/>
        <v>2724</v>
      </c>
      <c r="W12" s="64">
        <f t="shared" si="7"/>
        <v>0</v>
      </c>
      <c r="X12" s="64">
        <f t="shared" si="8"/>
        <v>0</v>
      </c>
    </row>
    <row r="13" spans="1:24">
      <c r="A13" s="76">
        <v>10</v>
      </c>
      <c r="B13" s="77">
        <v>213</v>
      </c>
      <c r="C13" s="77" t="s">
        <v>15</v>
      </c>
      <c r="D13" s="77" t="s">
        <v>228</v>
      </c>
      <c r="E13" s="78" t="s">
        <v>235</v>
      </c>
      <c r="F13" s="77">
        <v>30</v>
      </c>
      <c r="G13" s="96">
        <v>167</v>
      </c>
      <c r="H13" s="77" t="s">
        <v>24</v>
      </c>
      <c r="I13" s="79" t="s">
        <v>240</v>
      </c>
      <c r="J13" s="77">
        <v>31598</v>
      </c>
      <c r="K13" s="77">
        <v>521</v>
      </c>
      <c r="L13" s="81">
        <v>472</v>
      </c>
      <c r="M13" s="77" t="s">
        <v>27</v>
      </c>
      <c r="N13" s="77" t="s">
        <v>22</v>
      </c>
      <c r="O13" s="82">
        <v>6</v>
      </c>
      <c r="P13" s="82">
        <f t="shared" si="0"/>
        <v>2832</v>
      </c>
      <c r="Q13" s="83">
        <f t="shared" si="1"/>
        <v>0</v>
      </c>
      <c r="R13" s="64">
        <f t="shared" si="2"/>
        <v>0</v>
      </c>
      <c r="S13" s="64">
        <f t="shared" si="3"/>
        <v>0</v>
      </c>
      <c r="T13" s="64">
        <f t="shared" si="4"/>
        <v>0</v>
      </c>
      <c r="U13" s="64">
        <f t="shared" si="5"/>
        <v>2832</v>
      </c>
      <c r="V13" s="64">
        <f t="shared" si="6"/>
        <v>2832</v>
      </c>
      <c r="W13" s="64">
        <f t="shared" si="7"/>
        <v>0</v>
      </c>
      <c r="X13" s="64">
        <f t="shared" si="8"/>
        <v>0</v>
      </c>
    </row>
    <row r="14" spans="1:24">
      <c r="A14" s="76">
        <v>11</v>
      </c>
      <c r="B14" s="77">
        <v>214</v>
      </c>
      <c r="C14" s="77" t="s">
        <v>15</v>
      </c>
      <c r="D14" s="77" t="s">
        <v>228</v>
      </c>
      <c r="E14" s="78" t="s">
        <v>235</v>
      </c>
      <c r="F14" s="77">
        <v>30</v>
      </c>
      <c r="G14" s="96">
        <v>167</v>
      </c>
      <c r="H14" s="77" t="s">
        <v>24</v>
      </c>
      <c r="I14" s="79" t="s">
        <v>241</v>
      </c>
      <c r="J14" s="77">
        <v>31566</v>
      </c>
      <c r="K14" s="77">
        <v>521</v>
      </c>
      <c r="L14" s="81">
        <v>521</v>
      </c>
      <c r="M14" s="77" t="s">
        <v>27</v>
      </c>
      <c r="N14" s="77" t="s">
        <v>22</v>
      </c>
      <c r="O14" s="82">
        <v>6</v>
      </c>
      <c r="P14" s="82">
        <f t="shared" si="0"/>
        <v>3126</v>
      </c>
      <c r="Q14" s="83">
        <f t="shared" si="1"/>
        <v>0</v>
      </c>
      <c r="R14" s="64">
        <f t="shared" si="2"/>
        <v>0</v>
      </c>
      <c r="S14" s="64">
        <f t="shared" si="3"/>
        <v>0</v>
      </c>
      <c r="T14" s="64">
        <f t="shared" si="4"/>
        <v>0</v>
      </c>
      <c r="U14" s="64">
        <f t="shared" si="5"/>
        <v>3126</v>
      </c>
      <c r="V14" s="64">
        <f t="shared" si="6"/>
        <v>3126</v>
      </c>
      <c r="W14" s="64">
        <f t="shared" si="7"/>
        <v>0</v>
      </c>
      <c r="X14" s="64">
        <f t="shared" si="8"/>
        <v>0</v>
      </c>
    </row>
    <row r="15" spans="1:24">
      <c r="A15" s="76">
        <v>12</v>
      </c>
      <c r="B15" s="77">
        <v>215</v>
      </c>
      <c r="C15" s="77" t="s">
        <v>15</v>
      </c>
      <c r="D15" s="77" t="s">
        <v>228</v>
      </c>
      <c r="E15" s="78" t="s">
        <v>235</v>
      </c>
      <c r="F15" s="77">
        <v>30</v>
      </c>
      <c r="G15" s="96">
        <v>167</v>
      </c>
      <c r="H15" s="77" t="s">
        <v>24</v>
      </c>
      <c r="I15" s="79" t="s">
        <v>242</v>
      </c>
      <c r="J15" s="77">
        <v>31591</v>
      </c>
      <c r="K15" s="77">
        <v>521</v>
      </c>
      <c r="L15" s="81">
        <v>488</v>
      </c>
      <c r="M15" s="77" t="s">
        <v>27</v>
      </c>
      <c r="N15" s="77" t="s">
        <v>22</v>
      </c>
      <c r="O15" s="82">
        <v>6</v>
      </c>
      <c r="P15" s="82">
        <f t="shared" si="0"/>
        <v>2928</v>
      </c>
      <c r="Q15" s="83">
        <f t="shared" si="1"/>
        <v>0</v>
      </c>
      <c r="R15" s="64">
        <f t="shared" si="2"/>
        <v>0</v>
      </c>
      <c r="S15" s="64">
        <f t="shared" si="3"/>
        <v>0</v>
      </c>
      <c r="T15" s="64">
        <f t="shared" si="4"/>
        <v>0</v>
      </c>
      <c r="U15" s="64">
        <f t="shared" si="5"/>
        <v>2928</v>
      </c>
      <c r="V15" s="64">
        <f t="shared" si="6"/>
        <v>2928</v>
      </c>
      <c r="W15" s="64">
        <f t="shared" si="7"/>
        <v>0</v>
      </c>
      <c r="X15" s="64">
        <f t="shared" si="8"/>
        <v>0</v>
      </c>
    </row>
    <row r="16" spans="1:24">
      <c r="A16" s="76">
        <v>13</v>
      </c>
      <c r="B16" s="77">
        <v>216</v>
      </c>
      <c r="C16" s="77" t="s">
        <v>15</v>
      </c>
      <c r="D16" s="77" t="s">
        <v>228</v>
      </c>
      <c r="E16" s="78" t="s">
        <v>235</v>
      </c>
      <c r="F16" s="77">
        <v>30</v>
      </c>
      <c r="G16" s="96">
        <v>167</v>
      </c>
      <c r="H16" s="77" t="s">
        <v>24</v>
      </c>
      <c r="I16" s="79" t="s">
        <v>243</v>
      </c>
      <c r="J16" s="77">
        <v>31570</v>
      </c>
      <c r="K16" s="77">
        <v>521</v>
      </c>
      <c r="L16" s="81">
        <v>370</v>
      </c>
      <c r="M16" s="77" t="s">
        <v>27</v>
      </c>
      <c r="N16" s="77" t="s">
        <v>22</v>
      </c>
      <c r="O16" s="82">
        <v>6</v>
      </c>
      <c r="P16" s="82">
        <f t="shared" si="0"/>
        <v>2220</v>
      </c>
      <c r="Q16" s="83">
        <f t="shared" si="1"/>
        <v>0</v>
      </c>
      <c r="R16" s="64">
        <f t="shared" si="2"/>
        <v>0</v>
      </c>
      <c r="S16" s="64">
        <f t="shared" si="3"/>
        <v>0</v>
      </c>
      <c r="T16" s="64">
        <f t="shared" si="4"/>
        <v>0</v>
      </c>
      <c r="U16" s="64">
        <f t="shared" si="5"/>
        <v>2220</v>
      </c>
      <c r="V16" s="64">
        <f t="shared" si="6"/>
        <v>2220</v>
      </c>
      <c r="W16" s="64">
        <f t="shared" si="7"/>
        <v>0</v>
      </c>
      <c r="X16" s="64">
        <f t="shared" si="8"/>
        <v>0</v>
      </c>
    </row>
    <row r="17" spans="1:24">
      <c r="A17" s="76">
        <v>14</v>
      </c>
      <c r="B17" s="77">
        <v>217</v>
      </c>
      <c r="C17" s="77" t="s">
        <v>15</v>
      </c>
      <c r="D17" s="77" t="s">
        <v>228</v>
      </c>
      <c r="E17" s="78" t="s">
        <v>235</v>
      </c>
      <c r="F17" s="77">
        <v>30</v>
      </c>
      <c r="G17" s="96">
        <v>167</v>
      </c>
      <c r="H17" s="77" t="s">
        <v>24</v>
      </c>
      <c r="I17" s="79" t="s">
        <v>244</v>
      </c>
      <c r="J17" s="77">
        <v>31597</v>
      </c>
      <c r="K17" s="77">
        <v>521</v>
      </c>
      <c r="L17" s="81">
        <v>238</v>
      </c>
      <c r="M17" s="77" t="s">
        <v>27</v>
      </c>
      <c r="N17" s="77" t="s">
        <v>22</v>
      </c>
      <c r="O17" s="82">
        <v>6</v>
      </c>
      <c r="P17" s="82">
        <f t="shared" si="0"/>
        <v>1428</v>
      </c>
      <c r="Q17" s="83">
        <f t="shared" si="1"/>
        <v>0</v>
      </c>
      <c r="R17" s="64">
        <f t="shared" si="2"/>
        <v>0</v>
      </c>
      <c r="S17" s="64">
        <f t="shared" si="3"/>
        <v>0</v>
      </c>
      <c r="T17" s="64">
        <f t="shared" si="4"/>
        <v>0</v>
      </c>
      <c r="U17" s="64">
        <f t="shared" si="5"/>
        <v>1428</v>
      </c>
      <c r="V17" s="64">
        <f t="shared" si="6"/>
        <v>1428</v>
      </c>
      <c r="W17" s="64">
        <f t="shared" si="7"/>
        <v>0</v>
      </c>
      <c r="X17" s="64">
        <f t="shared" si="8"/>
        <v>0</v>
      </c>
    </row>
    <row r="18" spans="1:24">
      <c r="A18" s="76">
        <v>15</v>
      </c>
      <c r="B18" s="77">
        <v>218</v>
      </c>
      <c r="C18" s="77" t="s">
        <v>15</v>
      </c>
      <c r="D18" s="77" t="s">
        <v>228</v>
      </c>
      <c r="E18" s="78" t="s">
        <v>235</v>
      </c>
      <c r="F18" s="77">
        <v>30</v>
      </c>
      <c r="G18" s="96">
        <v>167</v>
      </c>
      <c r="H18" s="77" t="s">
        <v>24</v>
      </c>
      <c r="I18" s="79" t="s">
        <v>245</v>
      </c>
      <c r="J18" s="77">
        <v>31565</v>
      </c>
      <c r="K18" s="77">
        <v>521</v>
      </c>
      <c r="L18" s="81">
        <v>114</v>
      </c>
      <c r="M18" s="77" t="s">
        <v>27</v>
      </c>
      <c r="N18" s="77" t="s">
        <v>22</v>
      </c>
      <c r="O18" s="82">
        <v>6</v>
      </c>
      <c r="P18" s="82">
        <f t="shared" si="0"/>
        <v>684</v>
      </c>
      <c r="Q18" s="83">
        <f t="shared" si="1"/>
        <v>0</v>
      </c>
      <c r="R18" s="64">
        <f t="shared" si="2"/>
        <v>0</v>
      </c>
      <c r="S18" s="64">
        <f t="shared" si="3"/>
        <v>0</v>
      </c>
      <c r="T18" s="64">
        <f t="shared" si="4"/>
        <v>0</v>
      </c>
      <c r="U18" s="64">
        <f t="shared" si="5"/>
        <v>684</v>
      </c>
      <c r="V18" s="64">
        <f t="shared" si="6"/>
        <v>684</v>
      </c>
      <c r="W18" s="64">
        <f t="shared" si="7"/>
        <v>0</v>
      </c>
      <c r="X18" s="64">
        <f t="shared" si="8"/>
        <v>0</v>
      </c>
    </row>
    <row r="19" spans="1:24">
      <c r="A19" s="76">
        <v>16</v>
      </c>
      <c r="B19" s="77">
        <v>219</v>
      </c>
      <c r="C19" s="77" t="s">
        <v>15</v>
      </c>
      <c r="D19" s="77" t="s">
        <v>228</v>
      </c>
      <c r="E19" s="78" t="s">
        <v>235</v>
      </c>
      <c r="F19" s="77">
        <v>30</v>
      </c>
      <c r="G19" s="96">
        <v>167</v>
      </c>
      <c r="H19" s="77" t="s">
        <v>24</v>
      </c>
      <c r="I19" s="79" t="s">
        <v>246</v>
      </c>
      <c r="J19" s="77">
        <v>31564</v>
      </c>
      <c r="K19" s="77">
        <v>521</v>
      </c>
      <c r="L19" s="81">
        <v>14</v>
      </c>
      <c r="M19" s="77" t="s">
        <v>27</v>
      </c>
      <c r="N19" s="77" t="s">
        <v>22</v>
      </c>
      <c r="O19" s="82">
        <v>6</v>
      </c>
      <c r="P19" s="82">
        <f t="shared" si="0"/>
        <v>84</v>
      </c>
      <c r="Q19" s="83">
        <f t="shared" si="1"/>
        <v>0</v>
      </c>
      <c r="R19" s="64">
        <f t="shared" si="2"/>
        <v>0</v>
      </c>
      <c r="S19" s="64">
        <f t="shared" si="3"/>
        <v>0</v>
      </c>
      <c r="T19" s="64">
        <f t="shared" si="4"/>
        <v>0</v>
      </c>
      <c r="U19" s="64">
        <f t="shared" si="5"/>
        <v>84</v>
      </c>
      <c r="V19" s="64">
        <f t="shared" si="6"/>
        <v>84</v>
      </c>
      <c r="W19" s="64">
        <f t="shared" si="7"/>
        <v>0</v>
      </c>
      <c r="X19" s="64">
        <f t="shared" si="8"/>
        <v>0</v>
      </c>
    </row>
    <row r="20" spans="1:24">
      <c r="A20" s="76">
        <v>17</v>
      </c>
      <c r="B20" s="77">
        <v>220</v>
      </c>
      <c r="C20" s="77" t="s">
        <v>15</v>
      </c>
      <c r="D20" s="77" t="s">
        <v>228</v>
      </c>
      <c r="E20" s="78" t="s">
        <v>247</v>
      </c>
      <c r="F20" s="77">
        <v>30</v>
      </c>
      <c r="G20" s="96">
        <v>167</v>
      </c>
      <c r="H20" s="77" t="s">
        <v>24</v>
      </c>
      <c r="I20" s="79" t="s">
        <v>248</v>
      </c>
      <c r="J20" s="77">
        <v>34399</v>
      </c>
      <c r="K20" s="77">
        <v>521</v>
      </c>
      <c r="L20" s="81">
        <v>78</v>
      </c>
      <c r="M20" s="77" t="s">
        <v>27</v>
      </c>
      <c r="N20" s="77" t="s">
        <v>22</v>
      </c>
      <c r="O20" s="82">
        <v>6</v>
      </c>
      <c r="P20" s="82">
        <f t="shared" si="0"/>
        <v>468</v>
      </c>
      <c r="Q20" s="83">
        <f t="shared" si="1"/>
        <v>0</v>
      </c>
      <c r="R20" s="64">
        <f t="shared" si="2"/>
        <v>0</v>
      </c>
      <c r="S20" s="64">
        <f t="shared" si="3"/>
        <v>0</v>
      </c>
      <c r="T20" s="64">
        <f t="shared" si="4"/>
        <v>0</v>
      </c>
      <c r="U20" s="64">
        <f t="shared" si="5"/>
        <v>468</v>
      </c>
      <c r="V20" s="64">
        <f t="shared" si="6"/>
        <v>468</v>
      </c>
      <c r="W20" s="64">
        <f t="shared" si="7"/>
        <v>0</v>
      </c>
      <c r="X20" s="64">
        <f t="shared" si="8"/>
        <v>0</v>
      </c>
    </row>
    <row r="21" spans="1:24">
      <c r="A21" s="76">
        <v>18</v>
      </c>
      <c r="B21" s="77">
        <v>221</v>
      </c>
      <c r="C21" s="77" t="s">
        <v>15</v>
      </c>
      <c r="D21" s="77" t="s">
        <v>228</v>
      </c>
      <c r="E21" s="78" t="s">
        <v>249</v>
      </c>
      <c r="F21" s="77">
        <v>30</v>
      </c>
      <c r="G21" s="96">
        <v>167</v>
      </c>
      <c r="H21" s="77" t="s">
        <v>24</v>
      </c>
      <c r="I21" s="79" t="s">
        <v>250</v>
      </c>
      <c r="J21" s="77">
        <v>34398</v>
      </c>
      <c r="K21" s="77">
        <v>521</v>
      </c>
      <c r="L21" s="81">
        <v>368</v>
      </c>
      <c r="M21" s="77" t="s">
        <v>27</v>
      </c>
      <c r="N21" s="77" t="s">
        <v>22</v>
      </c>
      <c r="O21" s="82">
        <v>6</v>
      </c>
      <c r="P21" s="82">
        <f t="shared" si="0"/>
        <v>2208</v>
      </c>
      <c r="Q21" s="83">
        <f t="shared" si="1"/>
        <v>0</v>
      </c>
      <c r="R21" s="64">
        <f t="shared" si="2"/>
        <v>0</v>
      </c>
      <c r="S21" s="64">
        <f t="shared" si="3"/>
        <v>0</v>
      </c>
      <c r="T21" s="64">
        <f t="shared" si="4"/>
        <v>0</v>
      </c>
      <c r="U21" s="64">
        <f t="shared" si="5"/>
        <v>2208</v>
      </c>
      <c r="V21" s="64">
        <f t="shared" si="6"/>
        <v>2208</v>
      </c>
      <c r="W21" s="64">
        <f t="shared" si="7"/>
        <v>0</v>
      </c>
      <c r="X21" s="64">
        <f t="shared" si="8"/>
        <v>0</v>
      </c>
    </row>
    <row r="22" spans="1:24">
      <c r="A22" s="76">
        <v>19</v>
      </c>
      <c r="B22" s="77">
        <v>222</v>
      </c>
      <c r="C22" s="77" t="s">
        <v>15</v>
      </c>
      <c r="D22" s="77" t="s">
        <v>228</v>
      </c>
      <c r="E22" s="78" t="s">
        <v>249</v>
      </c>
      <c r="F22" s="77">
        <v>30</v>
      </c>
      <c r="G22" s="96">
        <v>167</v>
      </c>
      <c r="H22" s="77" t="s">
        <v>24</v>
      </c>
      <c r="I22" s="79" t="s">
        <v>251</v>
      </c>
      <c r="J22" s="77">
        <v>34397</v>
      </c>
      <c r="K22" s="77">
        <v>521</v>
      </c>
      <c r="L22" s="81">
        <v>412</v>
      </c>
      <c r="M22" s="77" t="s">
        <v>27</v>
      </c>
      <c r="N22" s="77" t="s">
        <v>22</v>
      </c>
      <c r="O22" s="82">
        <v>6</v>
      </c>
      <c r="P22" s="82">
        <f t="shared" si="0"/>
        <v>2472</v>
      </c>
      <c r="Q22" s="83">
        <f t="shared" si="1"/>
        <v>0</v>
      </c>
      <c r="R22" s="64">
        <f t="shared" si="2"/>
        <v>0</v>
      </c>
      <c r="S22" s="64">
        <f t="shared" si="3"/>
        <v>0</v>
      </c>
      <c r="T22" s="64">
        <f t="shared" si="4"/>
        <v>0</v>
      </c>
      <c r="U22" s="64">
        <f t="shared" si="5"/>
        <v>2472</v>
      </c>
      <c r="V22" s="64">
        <f t="shared" si="6"/>
        <v>2472</v>
      </c>
      <c r="W22" s="64">
        <f t="shared" si="7"/>
        <v>0</v>
      </c>
      <c r="X22" s="64">
        <f t="shared" si="8"/>
        <v>0</v>
      </c>
    </row>
    <row r="23" spans="1:24">
      <c r="A23" s="76">
        <v>20</v>
      </c>
      <c r="B23" s="77">
        <v>223</v>
      </c>
      <c r="C23" s="77" t="s">
        <v>15</v>
      </c>
      <c r="D23" s="77" t="s">
        <v>228</v>
      </c>
      <c r="E23" s="78" t="s">
        <v>252</v>
      </c>
      <c r="F23" s="77">
        <v>30</v>
      </c>
      <c r="G23" s="96">
        <v>167</v>
      </c>
      <c r="H23" s="77" t="s">
        <v>24</v>
      </c>
      <c r="I23" s="79" t="s">
        <v>253</v>
      </c>
      <c r="J23" s="77">
        <v>34396</v>
      </c>
      <c r="K23" s="77">
        <v>521</v>
      </c>
      <c r="L23" s="81">
        <v>438</v>
      </c>
      <c r="M23" s="77" t="s">
        <v>27</v>
      </c>
      <c r="N23" s="77" t="s">
        <v>22</v>
      </c>
      <c r="O23" s="82">
        <v>6</v>
      </c>
      <c r="P23" s="82">
        <f t="shared" si="0"/>
        <v>2628</v>
      </c>
      <c r="Q23" s="83">
        <f t="shared" si="1"/>
        <v>0</v>
      </c>
      <c r="R23" s="64">
        <f t="shared" si="2"/>
        <v>0</v>
      </c>
      <c r="S23" s="64">
        <f t="shared" si="3"/>
        <v>0</v>
      </c>
      <c r="T23" s="64">
        <f t="shared" si="4"/>
        <v>0</v>
      </c>
      <c r="U23" s="64">
        <f t="shared" si="5"/>
        <v>2628</v>
      </c>
      <c r="V23" s="64">
        <f t="shared" si="6"/>
        <v>2628</v>
      </c>
      <c r="W23" s="64">
        <f t="shared" si="7"/>
        <v>0</v>
      </c>
      <c r="X23" s="64">
        <f t="shared" si="8"/>
        <v>0</v>
      </c>
    </row>
    <row r="24" spans="1:24">
      <c r="A24" s="76">
        <v>21</v>
      </c>
      <c r="B24" s="77">
        <v>224</v>
      </c>
      <c r="C24" s="77" t="s">
        <v>15</v>
      </c>
      <c r="D24" s="77" t="s">
        <v>228</v>
      </c>
      <c r="E24" s="78" t="s">
        <v>252</v>
      </c>
      <c r="F24" s="77">
        <v>30</v>
      </c>
      <c r="G24" s="96">
        <v>167</v>
      </c>
      <c r="H24" s="77" t="s">
        <v>24</v>
      </c>
      <c r="I24" s="79" t="s">
        <v>254</v>
      </c>
      <c r="J24" s="77">
        <v>34395</v>
      </c>
      <c r="K24" s="77">
        <v>521</v>
      </c>
      <c r="L24" s="81">
        <v>509</v>
      </c>
      <c r="M24" s="77" t="s">
        <v>27</v>
      </c>
      <c r="N24" s="77" t="s">
        <v>22</v>
      </c>
      <c r="O24" s="82">
        <v>6</v>
      </c>
      <c r="P24" s="82">
        <f t="shared" si="0"/>
        <v>3054</v>
      </c>
      <c r="Q24" s="83">
        <f t="shared" si="1"/>
        <v>0</v>
      </c>
      <c r="R24" s="64">
        <f t="shared" si="2"/>
        <v>0</v>
      </c>
      <c r="S24" s="64">
        <f t="shared" si="3"/>
        <v>0</v>
      </c>
      <c r="T24" s="64">
        <f t="shared" si="4"/>
        <v>0</v>
      </c>
      <c r="U24" s="64">
        <f t="shared" si="5"/>
        <v>3054</v>
      </c>
      <c r="V24" s="64">
        <f t="shared" si="6"/>
        <v>3054</v>
      </c>
      <c r="W24" s="64">
        <f t="shared" si="7"/>
        <v>0</v>
      </c>
      <c r="X24" s="64">
        <f t="shared" si="8"/>
        <v>0</v>
      </c>
    </row>
    <row r="25" spans="1:24">
      <c r="A25" s="76">
        <v>22</v>
      </c>
      <c r="B25" s="77">
        <v>225</v>
      </c>
      <c r="C25" s="77" t="s">
        <v>15</v>
      </c>
      <c r="D25" s="77" t="s">
        <v>228</v>
      </c>
      <c r="E25" s="78" t="s">
        <v>252</v>
      </c>
      <c r="F25" s="77">
        <v>30</v>
      </c>
      <c r="G25" s="96">
        <v>167</v>
      </c>
      <c r="H25" s="77" t="s">
        <v>24</v>
      </c>
      <c r="I25" s="79" t="s">
        <v>255</v>
      </c>
      <c r="J25" s="77">
        <v>34394</v>
      </c>
      <c r="K25" s="77">
        <v>521</v>
      </c>
      <c r="L25" s="81">
        <v>507</v>
      </c>
      <c r="M25" s="77" t="s">
        <v>27</v>
      </c>
      <c r="N25" s="77" t="s">
        <v>22</v>
      </c>
      <c r="O25" s="82">
        <v>6</v>
      </c>
      <c r="P25" s="82">
        <f t="shared" si="0"/>
        <v>3042</v>
      </c>
      <c r="Q25" s="83">
        <f t="shared" si="1"/>
        <v>0</v>
      </c>
      <c r="R25" s="64">
        <f t="shared" si="2"/>
        <v>0</v>
      </c>
      <c r="S25" s="64">
        <f t="shared" si="3"/>
        <v>0</v>
      </c>
      <c r="T25" s="64">
        <f t="shared" si="4"/>
        <v>0</v>
      </c>
      <c r="U25" s="64">
        <f t="shared" si="5"/>
        <v>3042</v>
      </c>
      <c r="V25" s="64">
        <f t="shared" si="6"/>
        <v>3042</v>
      </c>
      <c r="W25" s="64">
        <f t="shared" si="7"/>
        <v>0</v>
      </c>
      <c r="X25" s="64">
        <f t="shared" si="8"/>
        <v>0</v>
      </c>
    </row>
    <row r="26" spans="1:24">
      <c r="A26" s="76">
        <v>23</v>
      </c>
      <c r="B26" s="77">
        <v>226</v>
      </c>
      <c r="C26" s="77" t="s">
        <v>15</v>
      </c>
      <c r="D26" s="77" t="s">
        <v>228</v>
      </c>
      <c r="E26" s="78" t="s">
        <v>256</v>
      </c>
      <c r="F26" s="77">
        <v>30</v>
      </c>
      <c r="G26" s="96">
        <v>167</v>
      </c>
      <c r="H26" s="77" t="s">
        <v>24</v>
      </c>
      <c r="I26" s="79" t="s">
        <v>257</v>
      </c>
      <c r="J26" s="77">
        <v>34393</v>
      </c>
      <c r="K26" s="77">
        <v>521</v>
      </c>
      <c r="L26" s="81">
        <v>411</v>
      </c>
      <c r="M26" s="77" t="s">
        <v>27</v>
      </c>
      <c r="N26" s="77" t="s">
        <v>22</v>
      </c>
      <c r="O26" s="82">
        <v>6</v>
      </c>
      <c r="P26" s="82">
        <f t="shared" si="0"/>
        <v>2466</v>
      </c>
      <c r="Q26" s="83">
        <f t="shared" si="1"/>
        <v>0</v>
      </c>
      <c r="R26" s="64">
        <f t="shared" si="2"/>
        <v>0</v>
      </c>
      <c r="S26" s="64">
        <f t="shared" si="3"/>
        <v>0</v>
      </c>
      <c r="T26" s="64">
        <f t="shared" si="4"/>
        <v>0</v>
      </c>
      <c r="U26" s="64">
        <f t="shared" si="5"/>
        <v>2466</v>
      </c>
      <c r="V26" s="64">
        <f t="shared" si="6"/>
        <v>2466</v>
      </c>
      <c r="W26" s="64">
        <f t="shared" si="7"/>
        <v>0</v>
      </c>
      <c r="X26" s="64">
        <f t="shared" si="8"/>
        <v>0</v>
      </c>
    </row>
    <row r="27" spans="1:24">
      <c r="A27" s="76">
        <v>24</v>
      </c>
      <c r="B27" s="77">
        <v>227</v>
      </c>
      <c r="C27" s="77" t="s">
        <v>15</v>
      </c>
      <c r="D27" s="77" t="s">
        <v>228</v>
      </c>
      <c r="E27" s="78" t="s">
        <v>256</v>
      </c>
      <c r="F27" s="77">
        <v>30</v>
      </c>
      <c r="G27" s="96">
        <v>167</v>
      </c>
      <c r="H27" s="77" t="s">
        <v>24</v>
      </c>
      <c r="I27" s="79" t="s">
        <v>258</v>
      </c>
      <c r="J27" s="77">
        <v>34392</v>
      </c>
      <c r="K27" s="77">
        <v>521</v>
      </c>
      <c r="L27" s="81">
        <v>301</v>
      </c>
      <c r="M27" s="77" t="s">
        <v>27</v>
      </c>
      <c r="N27" s="77" t="s">
        <v>22</v>
      </c>
      <c r="O27" s="82">
        <v>6</v>
      </c>
      <c r="P27" s="82">
        <f t="shared" si="0"/>
        <v>1806</v>
      </c>
      <c r="Q27" s="83">
        <f t="shared" si="1"/>
        <v>0</v>
      </c>
      <c r="R27" s="64">
        <f t="shared" si="2"/>
        <v>0</v>
      </c>
      <c r="S27" s="64">
        <f t="shared" si="3"/>
        <v>0</v>
      </c>
      <c r="T27" s="64">
        <f t="shared" si="4"/>
        <v>0</v>
      </c>
      <c r="U27" s="64">
        <f t="shared" si="5"/>
        <v>1806</v>
      </c>
      <c r="V27" s="64">
        <f t="shared" si="6"/>
        <v>1806</v>
      </c>
      <c r="W27" s="64">
        <f t="shared" si="7"/>
        <v>0</v>
      </c>
      <c r="X27" s="64">
        <f t="shared" si="8"/>
        <v>0</v>
      </c>
    </row>
    <row r="28" spans="1:24">
      <c r="A28" s="76">
        <v>25</v>
      </c>
      <c r="B28" s="77">
        <v>228</v>
      </c>
      <c r="C28" s="77" t="s">
        <v>15</v>
      </c>
      <c r="D28" s="77" t="s">
        <v>228</v>
      </c>
      <c r="E28" s="78" t="s">
        <v>256</v>
      </c>
      <c r="F28" s="77">
        <v>30</v>
      </c>
      <c r="G28" s="96">
        <v>167</v>
      </c>
      <c r="H28" s="77" t="s">
        <v>24</v>
      </c>
      <c r="I28" s="79" t="s">
        <v>259</v>
      </c>
      <c r="J28" s="77">
        <v>34391</v>
      </c>
      <c r="K28" s="77">
        <v>521</v>
      </c>
      <c r="L28" s="81">
        <v>202</v>
      </c>
      <c r="M28" s="77" t="s">
        <v>27</v>
      </c>
      <c r="N28" s="77" t="s">
        <v>22</v>
      </c>
      <c r="O28" s="82">
        <v>6</v>
      </c>
      <c r="P28" s="82">
        <f t="shared" si="0"/>
        <v>1212</v>
      </c>
      <c r="Q28" s="83">
        <f t="shared" si="1"/>
        <v>0</v>
      </c>
      <c r="R28" s="64">
        <f t="shared" si="2"/>
        <v>0</v>
      </c>
      <c r="S28" s="64">
        <f t="shared" si="3"/>
        <v>0</v>
      </c>
      <c r="T28" s="64">
        <f t="shared" si="4"/>
        <v>0</v>
      </c>
      <c r="U28" s="64">
        <f t="shared" si="5"/>
        <v>1212</v>
      </c>
      <c r="V28" s="64">
        <f t="shared" si="6"/>
        <v>1212</v>
      </c>
      <c r="W28" s="64">
        <f t="shared" si="7"/>
        <v>0</v>
      </c>
      <c r="X28" s="64">
        <f t="shared" si="8"/>
        <v>0</v>
      </c>
    </row>
    <row r="29" spans="1:24">
      <c r="A29" s="76">
        <v>26</v>
      </c>
      <c r="B29" s="77">
        <v>229</v>
      </c>
      <c r="C29" s="77" t="s">
        <v>15</v>
      </c>
      <c r="D29" s="77" t="s">
        <v>228</v>
      </c>
      <c r="E29" s="78" t="s">
        <v>256</v>
      </c>
      <c r="F29" s="77">
        <v>30</v>
      </c>
      <c r="G29" s="96">
        <v>167</v>
      </c>
      <c r="H29" s="77" t="s">
        <v>24</v>
      </c>
      <c r="I29" s="79" t="s">
        <v>260</v>
      </c>
      <c r="J29" s="77">
        <v>34390</v>
      </c>
      <c r="K29" s="77">
        <v>521</v>
      </c>
      <c r="L29" s="81">
        <v>137</v>
      </c>
      <c r="M29" s="77" t="s">
        <v>27</v>
      </c>
      <c r="N29" s="77" t="s">
        <v>22</v>
      </c>
      <c r="O29" s="82">
        <v>6</v>
      </c>
      <c r="P29" s="82">
        <f t="shared" si="0"/>
        <v>822</v>
      </c>
      <c r="Q29" s="83">
        <f t="shared" si="1"/>
        <v>0</v>
      </c>
      <c r="R29" s="64">
        <f t="shared" si="2"/>
        <v>0</v>
      </c>
      <c r="S29" s="64">
        <f t="shared" si="3"/>
        <v>0</v>
      </c>
      <c r="T29" s="64">
        <f t="shared" si="4"/>
        <v>0</v>
      </c>
      <c r="U29" s="64">
        <f t="shared" si="5"/>
        <v>822</v>
      </c>
      <c r="V29" s="64">
        <f t="shared" si="6"/>
        <v>822</v>
      </c>
      <c r="W29" s="64">
        <f t="shared" si="7"/>
        <v>0</v>
      </c>
      <c r="X29" s="64">
        <f t="shared" si="8"/>
        <v>0</v>
      </c>
    </row>
    <row r="30" spans="1:24" ht="409.5">
      <c r="A30" s="76">
        <v>27</v>
      </c>
      <c r="B30" s="76">
        <v>230</v>
      </c>
      <c r="C30" s="76" t="s">
        <v>15</v>
      </c>
      <c r="D30" s="76" t="s">
        <v>228</v>
      </c>
      <c r="E30" s="84" t="s">
        <v>579</v>
      </c>
      <c r="F30" s="76">
        <v>30</v>
      </c>
      <c r="G30" s="90">
        <v>167</v>
      </c>
      <c r="H30" s="76" t="s">
        <v>24</v>
      </c>
      <c r="I30" s="86" t="s">
        <v>234</v>
      </c>
      <c r="J30" s="76">
        <v>32049</v>
      </c>
      <c r="K30" s="76">
        <v>30.388000000000002</v>
      </c>
      <c r="L30" s="85">
        <v>33</v>
      </c>
      <c r="M30" s="76" t="s">
        <v>27</v>
      </c>
      <c r="N30" s="76" t="s">
        <v>22</v>
      </c>
      <c r="O30" s="82">
        <v>6</v>
      </c>
      <c r="P30" s="82">
        <f t="shared" si="0"/>
        <v>198</v>
      </c>
      <c r="Q30" s="83">
        <f t="shared" si="1"/>
        <v>0</v>
      </c>
      <c r="R30" s="64">
        <f t="shared" si="2"/>
        <v>0</v>
      </c>
      <c r="S30" s="64">
        <f t="shared" si="3"/>
        <v>0</v>
      </c>
      <c r="T30" s="64">
        <f t="shared" si="4"/>
        <v>0</v>
      </c>
      <c r="U30" s="64">
        <f t="shared" si="5"/>
        <v>198</v>
      </c>
      <c r="V30" s="64">
        <f t="shared" si="6"/>
        <v>198</v>
      </c>
      <c r="W30" s="64">
        <f t="shared" si="7"/>
        <v>0</v>
      </c>
      <c r="X30" s="64">
        <f t="shared" si="8"/>
        <v>0</v>
      </c>
    </row>
    <row r="31" spans="1:24">
      <c r="A31" s="76">
        <v>28</v>
      </c>
      <c r="B31" s="77">
        <v>231</v>
      </c>
      <c r="C31" s="77" t="s">
        <v>15</v>
      </c>
      <c r="D31" s="77" t="s">
        <v>228</v>
      </c>
      <c r="E31" s="78" t="s">
        <v>198</v>
      </c>
      <c r="F31" s="77">
        <v>30</v>
      </c>
      <c r="G31" s="96">
        <v>167</v>
      </c>
      <c r="H31" s="77" t="s">
        <v>24</v>
      </c>
      <c r="I31" s="79" t="s">
        <v>261</v>
      </c>
      <c r="J31" s="77">
        <v>34389</v>
      </c>
      <c r="K31" s="77">
        <v>515</v>
      </c>
      <c r="L31" s="81">
        <v>16</v>
      </c>
      <c r="M31" s="77" t="s">
        <v>27</v>
      </c>
      <c r="N31" s="77" t="s">
        <v>22</v>
      </c>
      <c r="O31" s="82">
        <v>6</v>
      </c>
      <c r="P31" s="82">
        <f t="shared" si="0"/>
        <v>96</v>
      </c>
      <c r="Q31" s="83">
        <f t="shared" si="1"/>
        <v>0</v>
      </c>
      <c r="R31" s="64">
        <f t="shared" si="2"/>
        <v>0</v>
      </c>
      <c r="S31" s="64">
        <f t="shared" si="3"/>
        <v>0</v>
      </c>
      <c r="T31" s="64">
        <f t="shared" si="4"/>
        <v>0</v>
      </c>
      <c r="U31" s="64">
        <f t="shared" si="5"/>
        <v>96</v>
      </c>
      <c r="V31" s="64">
        <f t="shared" si="6"/>
        <v>96</v>
      </c>
      <c r="W31" s="64">
        <f t="shared" si="7"/>
        <v>0</v>
      </c>
      <c r="X31" s="64">
        <f t="shared" si="8"/>
        <v>0</v>
      </c>
    </row>
    <row r="32" spans="1:24" ht="409.5">
      <c r="A32" s="76">
        <v>29</v>
      </c>
      <c r="B32" s="76">
        <v>232</v>
      </c>
      <c r="C32" s="76" t="s">
        <v>15</v>
      </c>
      <c r="D32" s="76" t="s">
        <v>228</v>
      </c>
      <c r="E32" s="84" t="s">
        <v>578</v>
      </c>
      <c r="F32" s="76">
        <v>30</v>
      </c>
      <c r="G32" s="90">
        <v>167</v>
      </c>
      <c r="H32" s="76" t="s">
        <v>24</v>
      </c>
      <c r="I32" s="86" t="s">
        <v>234</v>
      </c>
      <c r="J32" s="76">
        <v>32049</v>
      </c>
      <c r="K32" s="76">
        <v>30.388000000000002</v>
      </c>
      <c r="L32" s="85">
        <v>1188</v>
      </c>
      <c r="M32" s="76" t="s">
        <v>27</v>
      </c>
      <c r="N32" s="76" t="s">
        <v>22</v>
      </c>
      <c r="O32" s="82">
        <v>6</v>
      </c>
      <c r="P32" s="82">
        <f t="shared" si="0"/>
        <v>7128</v>
      </c>
      <c r="Q32" s="83">
        <f t="shared" si="1"/>
        <v>0</v>
      </c>
      <c r="R32" s="64">
        <f t="shared" si="2"/>
        <v>0</v>
      </c>
      <c r="S32" s="64">
        <f t="shared" si="3"/>
        <v>0</v>
      </c>
      <c r="T32" s="64">
        <f t="shared" si="4"/>
        <v>0</v>
      </c>
      <c r="U32" s="64">
        <f t="shared" si="5"/>
        <v>7128</v>
      </c>
      <c r="V32" s="64">
        <f t="shared" si="6"/>
        <v>7128</v>
      </c>
      <c r="W32" s="64">
        <f t="shared" si="7"/>
        <v>0</v>
      </c>
      <c r="X32" s="64">
        <f t="shared" si="8"/>
        <v>0</v>
      </c>
    </row>
    <row r="33" spans="1:24" ht="409.5">
      <c r="A33" s="76">
        <v>30</v>
      </c>
      <c r="B33" s="76">
        <v>233</v>
      </c>
      <c r="C33" s="76" t="s">
        <v>15</v>
      </c>
      <c r="D33" s="76" t="s">
        <v>228</v>
      </c>
      <c r="E33" s="84" t="s">
        <v>578</v>
      </c>
      <c r="F33" s="76">
        <v>30</v>
      </c>
      <c r="G33" s="90">
        <v>167</v>
      </c>
      <c r="H33" s="76" t="s">
        <v>24</v>
      </c>
      <c r="I33" s="86" t="s">
        <v>234</v>
      </c>
      <c r="J33" s="76">
        <v>32049</v>
      </c>
      <c r="K33" s="76">
        <v>30388</v>
      </c>
      <c r="L33" s="85">
        <v>280</v>
      </c>
      <c r="M33" s="76" t="s">
        <v>27</v>
      </c>
      <c r="N33" s="76" t="s">
        <v>22</v>
      </c>
      <c r="O33" s="82">
        <v>6</v>
      </c>
      <c r="P33" s="82">
        <f t="shared" si="0"/>
        <v>1680</v>
      </c>
      <c r="Q33" s="83">
        <f t="shared" si="1"/>
        <v>0</v>
      </c>
      <c r="R33" s="64">
        <f t="shared" si="2"/>
        <v>0</v>
      </c>
      <c r="S33" s="64">
        <f t="shared" si="3"/>
        <v>0</v>
      </c>
      <c r="T33" s="64">
        <f t="shared" si="4"/>
        <v>0</v>
      </c>
      <c r="U33" s="64">
        <f t="shared" si="5"/>
        <v>1680</v>
      </c>
      <c r="V33" s="64">
        <f t="shared" si="6"/>
        <v>1680</v>
      </c>
      <c r="W33" s="64">
        <f t="shared" si="7"/>
        <v>0</v>
      </c>
      <c r="X33" s="64">
        <f t="shared" si="8"/>
        <v>0</v>
      </c>
    </row>
    <row r="34" spans="1:24">
      <c r="A34" s="76">
        <v>31</v>
      </c>
      <c r="B34" s="77">
        <v>234</v>
      </c>
      <c r="C34" s="77" t="s">
        <v>15</v>
      </c>
      <c r="D34" s="77" t="s">
        <v>228</v>
      </c>
      <c r="E34" s="78" t="s">
        <v>249</v>
      </c>
      <c r="F34" s="77">
        <v>30</v>
      </c>
      <c r="G34" s="96">
        <v>167</v>
      </c>
      <c r="H34" s="77" t="s">
        <v>24</v>
      </c>
      <c r="I34" s="79" t="s">
        <v>262</v>
      </c>
      <c r="J34" s="77">
        <v>34409</v>
      </c>
      <c r="K34" s="77">
        <v>521</v>
      </c>
      <c r="L34" s="81">
        <v>8</v>
      </c>
      <c r="M34" s="77" t="s">
        <v>27</v>
      </c>
      <c r="N34" s="77" t="s">
        <v>22</v>
      </c>
      <c r="O34" s="82">
        <v>6</v>
      </c>
      <c r="P34" s="82">
        <f t="shared" si="0"/>
        <v>48</v>
      </c>
      <c r="Q34" s="83">
        <f t="shared" si="1"/>
        <v>0</v>
      </c>
      <c r="R34" s="64">
        <f t="shared" si="2"/>
        <v>0</v>
      </c>
      <c r="S34" s="64">
        <f t="shared" si="3"/>
        <v>0</v>
      </c>
      <c r="T34" s="64">
        <f t="shared" si="4"/>
        <v>0</v>
      </c>
      <c r="U34" s="64">
        <f t="shared" si="5"/>
        <v>48</v>
      </c>
      <c r="V34" s="64">
        <f t="shared" si="6"/>
        <v>48</v>
      </c>
      <c r="W34" s="64">
        <f t="shared" si="7"/>
        <v>0</v>
      </c>
      <c r="X34" s="64">
        <f t="shared" si="8"/>
        <v>0</v>
      </c>
    </row>
    <row r="35" spans="1:24">
      <c r="A35" s="76">
        <v>32</v>
      </c>
      <c r="B35" s="77">
        <v>235</v>
      </c>
      <c r="C35" s="77" t="s">
        <v>15</v>
      </c>
      <c r="D35" s="77" t="s">
        <v>228</v>
      </c>
      <c r="E35" s="78" t="s">
        <v>263</v>
      </c>
      <c r="F35" s="77">
        <v>30</v>
      </c>
      <c r="G35" s="96">
        <v>167</v>
      </c>
      <c r="H35" s="77" t="s">
        <v>24</v>
      </c>
      <c r="I35" s="79" t="s">
        <v>264</v>
      </c>
      <c r="J35" s="77">
        <v>34410</v>
      </c>
      <c r="K35" s="77">
        <v>521</v>
      </c>
      <c r="L35" s="81">
        <v>105</v>
      </c>
      <c r="M35" s="77" t="s">
        <v>27</v>
      </c>
      <c r="N35" s="77" t="s">
        <v>22</v>
      </c>
      <c r="O35" s="82">
        <v>6</v>
      </c>
      <c r="P35" s="82">
        <f t="shared" si="0"/>
        <v>630</v>
      </c>
      <c r="Q35" s="83">
        <f t="shared" si="1"/>
        <v>0</v>
      </c>
      <c r="R35" s="64">
        <f t="shared" si="2"/>
        <v>0</v>
      </c>
      <c r="S35" s="64">
        <f t="shared" si="3"/>
        <v>0</v>
      </c>
      <c r="T35" s="64">
        <f t="shared" si="4"/>
        <v>0</v>
      </c>
      <c r="U35" s="64">
        <f t="shared" si="5"/>
        <v>630</v>
      </c>
      <c r="V35" s="64">
        <f t="shared" si="6"/>
        <v>630</v>
      </c>
      <c r="W35" s="64">
        <f t="shared" si="7"/>
        <v>0</v>
      </c>
      <c r="X35" s="64">
        <f t="shared" si="8"/>
        <v>0</v>
      </c>
    </row>
    <row r="36" spans="1:24">
      <c r="A36" s="76">
        <v>33</v>
      </c>
      <c r="B36" s="77">
        <v>236</v>
      </c>
      <c r="C36" s="77" t="s">
        <v>15</v>
      </c>
      <c r="D36" s="77" t="s">
        <v>228</v>
      </c>
      <c r="E36" s="78" t="s">
        <v>265</v>
      </c>
      <c r="F36" s="77">
        <v>30</v>
      </c>
      <c r="G36" s="96">
        <v>167</v>
      </c>
      <c r="H36" s="77" t="s">
        <v>24</v>
      </c>
      <c r="I36" s="79" t="s">
        <v>266</v>
      </c>
      <c r="J36" s="77">
        <v>34411</v>
      </c>
      <c r="K36" s="77">
        <v>521</v>
      </c>
      <c r="L36" s="81">
        <v>234</v>
      </c>
      <c r="M36" s="77" t="s">
        <v>27</v>
      </c>
      <c r="N36" s="77" t="s">
        <v>22</v>
      </c>
      <c r="O36" s="82">
        <v>6</v>
      </c>
      <c r="P36" s="82">
        <f t="shared" ref="P36:P67" si="9">O36*L36</f>
        <v>1404</v>
      </c>
      <c r="Q36" s="83">
        <f t="shared" si="1"/>
        <v>0</v>
      </c>
      <c r="R36" s="64">
        <f t="shared" si="2"/>
        <v>0</v>
      </c>
      <c r="S36" s="64">
        <f t="shared" si="3"/>
        <v>0</v>
      </c>
      <c r="T36" s="64">
        <f t="shared" si="4"/>
        <v>0</v>
      </c>
      <c r="U36" s="64">
        <f t="shared" si="5"/>
        <v>1404</v>
      </c>
      <c r="V36" s="64">
        <f t="shared" si="6"/>
        <v>1404</v>
      </c>
      <c r="W36" s="64">
        <f t="shared" si="7"/>
        <v>0</v>
      </c>
      <c r="X36" s="64">
        <f t="shared" si="8"/>
        <v>0</v>
      </c>
    </row>
    <row r="37" spans="1:24">
      <c r="A37" s="76">
        <v>34</v>
      </c>
      <c r="B37" s="77">
        <v>237</v>
      </c>
      <c r="C37" s="77" t="s">
        <v>15</v>
      </c>
      <c r="D37" s="77" t="s">
        <v>228</v>
      </c>
      <c r="E37" s="78" t="s">
        <v>267</v>
      </c>
      <c r="F37" s="77">
        <v>30</v>
      </c>
      <c r="G37" s="96">
        <v>167</v>
      </c>
      <c r="H37" s="77" t="s">
        <v>24</v>
      </c>
      <c r="I37" s="79" t="s">
        <v>268</v>
      </c>
      <c r="J37" s="77">
        <v>34412</v>
      </c>
      <c r="K37" s="77">
        <v>521</v>
      </c>
      <c r="L37" s="81">
        <v>398</v>
      </c>
      <c r="M37" s="77" t="s">
        <v>27</v>
      </c>
      <c r="N37" s="77" t="s">
        <v>22</v>
      </c>
      <c r="O37" s="82">
        <v>6</v>
      </c>
      <c r="P37" s="82">
        <f t="shared" si="9"/>
        <v>2388</v>
      </c>
      <c r="Q37" s="83">
        <f t="shared" si="1"/>
        <v>0</v>
      </c>
      <c r="R37" s="64">
        <f t="shared" si="2"/>
        <v>0</v>
      </c>
      <c r="S37" s="64">
        <f t="shared" si="3"/>
        <v>0</v>
      </c>
      <c r="T37" s="64">
        <f t="shared" si="4"/>
        <v>0</v>
      </c>
      <c r="U37" s="64">
        <f t="shared" si="5"/>
        <v>2388</v>
      </c>
      <c r="V37" s="64">
        <f t="shared" si="6"/>
        <v>2388</v>
      </c>
      <c r="W37" s="64">
        <f t="shared" si="7"/>
        <v>0</v>
      </c>
      <c r="X37" s="64">
        <f t="shared" si="8"/>
        <v>0</v>
      </c>
    </row>
    <row r="38" spans="1:24">
      <c r="A38" s="76">
        <v>35</v>
      </c>
      <c r="B38" s="77">
        <v>238</v>
      </c>
      <c r="C38" s="77" t="s">
        <v>15</v>
      </c>
      <c r="D38" s="77" t="s">
        <v>228</v>
      </c>
      <c r="E38" s="78" t="s">
        <v>269</v>
      </c>
      <c r="F38" s="77">
        <v>30</v>
      </c>
      <c r="G38" s="96">
        <v>167</v>
      </c>
      <c r="H38" s="77" t="s">
        <v>24</v>
      </c>
      <c r="I38" s="79" t="s">
        <v>270</v>
      </c>
      <c r="J38" s="77">
        <v>34413</v>
      </c>
      <c r="K38" s="77">
        <v>521</v>
      </c>
      <c r="L38" s="81">
        <v>503</v>
      </c>
      <c r="M38" s="77" t="s">
        <v>27</v>
      </c>
      <c r="N38" s="77" t="s">
        <v>22</v>
      </c>
      <c r="O38" s="82">
        <v>6</v>
      </c>
      <c r="P38" s="82">
        <f t="shared" si="9"/>
        <v>3018</v>
      </c>
      <c r="Q38" s="83">
        <f t="shared" si="1"/>
        <v>0</v>
      </c>
      <c r="R38" s="64">
        <f t="shared" si="2"/>
        <v>0</v>
      </c>
      <c r="S38" s="64">
        <f t="shared" si="3"/>
        <v>0</v>
      </c>
      <c r="T38" s="64">
        <f t="shared" si="4"/>
        <v>0</v>
      </c>
      <c r="U38" s="64">
        <f t="shared" si="5"/>
        <v>3018</v>
      </c>
      <c r="V38" s="64">
        <f t="shared" si="6"/>
        <v>3018</v>
      </c>
      <c r="W38" s="64">
        <f t="shared" si="7"/>
        <v>0</v>
      </c>
      <c r="X38" s="64">
        <f t="shared" si="8"/>
        <v>0</v>
      </c>
    </row>
    <row r="39" spans="1:24">
      <c r="A39" s="76">
        <v>36</v>
      </c>
      <c r="B39" s="77">
        <v>239</v>
      </c>
      <c r="C39" s="77" t="s">
        <v>15</v>
      </c>
      <c r="D39" s="77" t="s">
        <v>228</v>
      </c>
      <c r="E39" s="78" t="s">
        <v>271</v>
      </c>
      <c r="F39" s="77">
        <v>30</v>
      </c>
      <c r="G39" s="96">
        <v>167</v>
      </c>
      <c r="H39" s="77" t="s">
        <v>24</v>
      </c>
      <c r="I39" s="79" t="s">
        <v>272</v>
      </c>
      <c r="J39" s="77">
        <v>32082</v>
      </c>
      <c r="K39" s="77">
        <v>515</v>
      </c>
      <c r="L39" s="81">
        <v>515</v>
      </c>
      <c r="M39" s="77" t="s">
        <v>27</v>
      </c>
      <c r="N39" s="77" t="s">
        <v>22</v>
      </c>
      <c r="O39" s="82">
        <v>6</v>
      </c>
      <c r="P39" s="82">
        <f t="shared" si="9"/>
        <v>3090</v>
      </c>
      <c r="Q39" s="83">
        <f t="shared" si="1"/>
        <v>0</v>
      </c>
      <c r="R39" s="64">
        <f t="shared" si="2"/>
        <v>0</v>
      </c>
      <c r="S39" s="64">
        <f t="shared" si="3"/>
        <v>0</v>
      </c>
      <c r="T39" s="64">
        <f t="shared" si="4"/>
        <v>0</v>
      </c>
      <c r="U39" s="64">
        <f t="shared" si="5"/>
        <v>3090</v>
      </c>
      <c r="V39" s="64">
        <f t="shared" si="6"/>
        <v>3090</v>
      </c>
      <c r="W39" s="64">
        <f t="shared" si="7"/>
        <v>0</v>
      </c>
      <c r="X39" s="64">
        <f t="shared" si="8"/>
        <v>0</v>
      </c>
    </row>
    <row r="40" spans="1:24">
      <c r="A40" s="76">
        <v>37</v>
      </c>
      <c r="B40" s="77">
        <v>240</v>
      </c>
      <c r="C40" s="77" t="s">
        <v>15</v>
      </c>
      <c r="D40" s="77" t="s">
        <v>228</v>
      </c>
      <c r="E40" s="78" t="s">
        <v>271</v>
      </c>
      <c r="F40" s="77">
        <v>30</v>
      </c>
      <c r="G40" s="96">
        <v>167</v>
      </c>
      <c r="H40" s="77" t="s">
        <v>24</v>
      </c>
      <c r="I40" s="79" t="s">
        <v>273</v>
      </c>
      <c r="J40" s="77">
        <v>32077</v>
      </c>
      <c r="K40" s="77">
        <v>496</v>
      </c>
      <c r="L40" s="81">
        <v>468</v>
      </c>
      <c r="M40" s="77" t="s">
        <v>27</v>
      </c>
      <c r="N40" s="77" t="s">
        <v>22</v>
      </c>
      <c r="O40" s="82">
        <v>6</v>
      </c>
      <c r="P40" s="82">
        <f t="shared" si="9"/>
        <v>2808</v>
      </c>
      <c r="Q40" s="83">
        <f t="shared" si="1"/>
        <v>0</v>
      </c>
      <c r="R40" s="64">
        <f t="shared" si="2"/>
        <v>0</v>
      </c>
      <c r="S40" s="64">
        <f t="shared" si="3"/>
        <v>0</v>
      </c>
      <c r="T40" s="64">
        <f t="shared" si="4"/>
        <v>0</v>
      </c>
      <c r="U40" s="64">
        <f t="shared" si="5"/>
        <v>2808</v>
      </c>
      <c r="V40" s="64">
        <f t="shared" si="6"/>
        <v>2808</v>
      </c>
      <c r="W40" s="64">
        <f t="shared" si="7"/>
        <v>0</v>
      </c>
      <c r="X40" s="64">
        <f t="shared" si="8"/>
        <v>0</v>
      </c>
    </row>
    <row r="41" spans="1:24">
      <c r="A41" s="76">
        <v>38</v>
      </c>
      <c r="B41" s="77">
        <v>241</v>
      </c>
      <c r="C41" s="77" t="s">
        <v>15</v>
      </c>
      <c r="D41" s="77" t="s">
        <v>228</v>
      </c>
      <c r="E41" s="78" t="s">
        <v>271</v>
      </c>
      <c r="F41" s="77">
        <v>30</v>
      </c>
      <c r="G41" s="96">
        <v>167</v>
      </c>
      <c r="H41" s="77" t="s">
        <v>24</v>
      </c>
      <c r="I41" s="79" t="s">
        <v>274</v>
      </c>
      <c r="J41" s="77">
        <v>32075</v>
      </c>
      <c r="K41" s="77">
        <v>496</v>
      </c>
      <c r="L41" s="81">
        <v>328</v>
      </c>
      <c r="M41" s="77" t="s">
        <v>27</v>
      </c>
      <c r="N41" s="77" t="s">
        <v>22</v>
      </c>
      <c r="O41" s="82">
        <v>6</v>
      </c>
      <c r="P41" s="82">
        <f t="shared" si="9"/>
        <v>1968</v>
      </c>
      <c r="Q41" s="83">
        <f t="shared" si="1"/>
        <v>0</v>
      </c>
      <c r="R41" s="64">
        <f t="shared" si="2"/>
        <v>0</v>
      </c>
      <c r="S41" s="64">
        <f t="shared" si="3"/>
        <v>0</v>
      </c>
      <c r="T41" s="64">
        <f t="shared" si="4"/>
        <v>0</v>
      </c>
      <c r="U41" s="64">
        <f t="shared" si="5"/>
        <v>1968</v>
      </c>
      <c r="V41" s="64">
        <f t="shared" si="6"/>
        <v>1968</v>
      </c>
      <c r="W41" s="64">
        <f t="shared" si="7"/>
        <v>0</v>
      </c>
      <c r="X41" s="64">
        <f t="shared" si="8"/>
        <v>0</v>
      </c>
    </row>
    <row r="42" spans="1:24">
      <c r="A42" s="76">
        <v>39</v>
      </c>
      <c r="B42" s="77">
        <v>242</v>
      </c>
      <c r="C42" s="77" t="s">
        <v>15</v>
      </c>
      <c r="D42" s="77" t="s">
        <v>228</v>
      </c>
      <c r="E42" s="78" t="s">
        <v>271</v>
      </c>
      <c r="F42" s="77">
        <v>30</v>
      </c>
      <c r="G42" s="96">
        <v>167</v>
      </c>
      <c r="H42" s="77" t="s">
        <v>24</v>
      </c>
      <c r="I42" s="79" t="s">
        <v>275</v>
      </c>
      <c r="J42" s="77">
        <v>32090</v>
      </c>
      <c r="K42" s="77">
        <v>496</v>
      </c>
      <c r="L42" s="81">
        <v>227</v>
      </c>
      <c r="M42" s="77" t="s">
        <v>27</v>
      </c>
      <c r="N42" s="77" t="s">
        <v>22</v>
      </c>
      <c r="O42" s="82">
        <v>6</v>
      </c>
      <c r="P42" s="82">
        <f t="shared" si="9"/>
        <v>1362</v>
      </c>
      <c r="Q42" s="83">
        <f t="shared" si="1"/>
        <v>0</v>
      </c>
      <c r="R42" s="64">
        <f t="shared" si="2"/>
        <v>0</v>
      </c>
      <c r="S42" s="64">
        <f t="shared" si="3"/>
        <v>0</v>
      </c>
      <c r="T42" s="64">
        <f t="shared" si="4"/>
        <v>0</v>
      </c>
      <c r="U42" s="64">
        <f t="shared" si="5"/>
        <v>1362</v>
      </c>
      <c r="V42" s="64">
        <f t="shared" si="6"/>
        <v>1362</v>
      </c>
      <c r="W42" s="64">
        <f t="shared" si="7"/>
        <v>0</v>
      </c>
      <c r="X42" s="64">
        <f t="shared" si="8"/>
        <v>0</v>
      </c>
    </row>
    <row r="43" spans="1:24">
      <c r="A43" s="76">
        <v>40</v>
      </c>
      <c r="B43" s="77">
        <v>243</v>
      </c>
      <c r="C43" s="77" t="s">
        <v>15</v>
      </c>
      <c r="D43" s="77" t="s">
        <v>228</v>
      </c>
      <c r="E43" s="78" t="s">
        <v>276</v>
      </c>
      <c r="F43" s="77">
        <v>30</v>
      </c>
      <c r="G43" s="96">
        <v>167</v>
      </c>
      <c r="H43" s="77" t="s">
        <v>24</v>
      </c>
      <c r="I43" s="79" t="s">
        <v>277</v>
      </c>
      <c r="J43" s="77">
        <v>32079</v>
      </c>
      <c r="K43" s="77">
        <v>496</v>
      </c>
      <c r="L43" s="81">
        <v>125</v>
      </c>
      <c r="M43" s="77" t="s">
        <v>27</v>
      </c>
      <c r="N43" s="77" t="s">
        <v>22</v>
      </c>
      <c r="O43" s="82">
        <v>6</v>
      </c>
      <c r="P43" s="82">
        <f t="shared" si="9"/>
        <v>750</v>
      </c>
      <c r="Q43" s="83">
        <f t="shared" si="1"/>
        <v>0</v>
      </c>
      <c r="R43" s="64">
        <f t="shared" si="2"/>
        <v>0</v>
      </c>
      <c r="S43" s="64">
        <f t="shared" si="3"/>
        <v>0</v>
      </c>
      <c r="T43" s="64">
        <f t="shared" si="4"/>
        <v>0</v>
      </c>
      <c r="U43" s="64">
        <f t="shared" si="5"/>
        <v>750</v>
      </c>
      <c r="V43" s="64">
        <f t="shared" si="6"/>
        <v>750</v>
      </c>
      <c r="W43" s="64">
        <f t="shared" si="7"/>
        <v>0</v>
      </c>
      <c r="X43" s="64">
        <f t="shared" si="8"/>
        <v>0</v>
      </c>
    </row>
    <row r="44" spans="1:24">
      <c r="A44" s="76">
        <v>41</v>
      </c>
      <c r="B44" s="77">
        <v>244</v>
      </c>
      <c r="C44" s="77" t="s">
        <v>15</v>
      </c>
      <c r="D44" s="77" t="s">
        <v>228</v>
      </c>
      <c r="E44" s="78" t="s">
        <v>278</v>
      </c>
      <c r="F44" s="77">
        <v>30</v>
      </c>
      <c r="G44" s="96">
        <v>167</v>
      </c>
      <c r="H44" s="77" t="s">
        <v>24</v>
      </c>
      <c r="I44" s="79" t="s">
        <v>279</v>
      </c>
      <c r="J44" s="77">
        <v>32078</v>
      </c>
      <c r="K44" s="77">
        <v>496</v>
      </c>
      <c r="L44" s="81">
        <v>21</v>
      </c>
      <c r="M44" s="77" t="s">
        <v>27</v>
      </c>
      <c r="N44" s="77" t="s">
        <v>22</v>
      </c>
      <c r="O44" s="82">
        <v>6</v>
      </c>
      <c r="P44" s="82">
        <f t="shared" si="9"/>
        <v>126</v>
      </c>
      <c r="Q44" s="83">
        <f t="shared" si="1"/>
        <v>0</v>
      </c>
      <c r="R44" s="64">
        <f t="shared" si="2"/>
        <v>0</v>
      </c>
      <c r="S44" s="64">
        <f t="shared" si="3"/>
        <v>0</v>
      </c>
      <c r="T44" s="64">
        <f t="shared" si="4"/>
        <v>0</v>
      </c>
      <c r="U44" s="64">
        <f t="shared" si="5"/>
        <v>126</v>
      </c>
      <c r="V44" s="64">
        <f t="shared" si="6"/>
        <v>126</v>
      </c>
      <c r="W44" s="64">
        <f t="shared" si="7"/>
        <v>0</v>
      </c>
      <c r="X44" s="64">
        <f t="shared" si="8"/>
        <v>0</v>
      </c>
    </row>
    <row r="45" spans="1:24" ht="409.5">
      <c r="A45" s="76">
        <v>42</v>
      </c>
      <c r="B45" s="76">
        <v>245</v>
      </c>
      <c r="C45" s="76" t="s">
        <v>15</v>
      </c>
      <c r="D45" s="76" t="s">
        <v>228</v>
      </c>
      <c r="E45" s="84" t="s">
        <v>575</v>
      </c>
      <c r="F45" s="76">
        <v>30</v>
      </c>
      <c r="G45" s="90">
        <v>167</v>
      </c>
      <c r="H45" s="76" t="s">
        <v>24</v>
      </c>
      <c r="I45" s="86" t="s">
        <v>234</v>
      </c>
      <c r="J45" s="76">
        <v>32049</v>
      </c>
      <c r="K45" s="76">
        <v>30.388000000000002</v>
      </c>
      <c r="L45" s="85">
        <v>402</v>
      </c>
      <c r="M45" s="76" t="s">
        <v>27</v>
      </c>
      <c r="N45" s="76" t="s">
        <v>22</v>
      </c>
      <c r="O45" s="82">
        <v>6</v>
      </c>
      <c r="P45" s="82">
        <f t="shared" si="9"/>
        <v>2412</v>
      </c>
      <c r="Q45" s="83">
        <f t="shared" si="1"/>
        <v>0</v>
      </c>
      <c r="R45" s="64">
        <f t="shared" si="2"/>
        <v>0</v>
      </c>
      <c r="S45" s="64">
        <f t="shared" si="3"/>
        <v>0</v>
      </c>
      <c r="T45" s="64">
        <f t="shared" si="4"/>
        <v>0</v>
      </c>
      <c r="U45" s="64">
        <f t="shared" si="5"/>
        <v>2412</v>
      </c>
      <c r="V45" s="64">
        <f t="shared" si="6"/>
        <v>2412</v>
      </c>
      <c r="W45" s="64">
        <f t="shared" si="7"/>
        <v>0</v>
      </c>
      <c r="X45" s="64">
        <f t="shared" si="8"/>
        <v>0</v>
      </c>
    </row>
    <row r="46" spans="1:24">
      <c r="A46" s="76">
        <v>43</v>
      </c>
      <c r="B46" s="77">
        <v>248</v>
      </c>
      <c r="C46" s="77" t="s">
        <v>15</v>
      </c>
      <c r="D46" s="77" t="s">
        <v>228</v>
      </c>
      <c r="E46" s="78" t="s">
        <v>280</v>
      </c>
      <c r="F46" s="77">
        <v>30</v>
      </c>
      <c r="G46" s="96">
        <v>2</v>
      </c>
      <c r="H46" s="77" t="s">
        <v>24</v>
      </c>
      <c r="I46" s="79" t="s">
        <v>281</v>
      </c>
      <c r="J46" s="77"/>
      <c r="K46" s="77">
        <v>10000</v>
      </c>
      <c r="L46" s="81">
        <v>306</v>
      </c>
      <c r="M46" s="77" t="s">
        <v>21</v>
      </c>
      <c r="N46" s="77" t="s">
        <v>22</v>
      </c>
      <c r="O46" s="82">
        <f>IF(L46&gt;1000,1.3,0.5)</f>
        <v>0.5</v>
      </c>
      <c r="P46" s="82">
        <f t="shared" si="9"/>
        <v>153</v>
      </c>
      <c r="Q46" s="83">
        <f t="shared" si="1"/>
        <v>153</v>
      </c>
      <c r="R46" s="64">
        <f t="shared" si="2"/>
        <v>153</v>
      </c>
      <c r="S46" s="64">
        <f t="shared" si="3"/>
        <v>0</v>
      </c>
      <c r="T46" s="64">
        <f t="shared" si="4"/>
        <v>0</v>
      </c>
      <c r="U46" s="64">
        <f t="shared" si="5"/>
        <v>0</v>
      </c>
      <c r="V46" s="64">
        <f t="shared" si="6"/>
        <v>0</v>
      </c>
      <c r="W46" s="64">
        <f t="shared" si="7"/>
        <v>0</v>
      </c>
      <c r="X46" s="64">
        <f t="shared" si="8"/>
        <v>0</v>
      </c>
    </row>
    <row r="47" spans="1:24">
      <c r="A47" s="76">
        <v>44</v>
      </c>
      <c r="B47" s="77">
        <v>249</v>
      </c>
      <c r="C47" s="77" t="s">
        <v>15</v>
      </c>
      <c r="D47" s="77" t="s">
        <v>228</v>
      </c>
      <c r="E47" s="78" t="s">
        <v>280</v>
      </c>
      <c r="F47" s="77">
        <v>30</v>
      </c>
      <c r="G47" s="96">
        <v>2</v>
      </c>
      <c r="H47" s="77" t="s">
        <v>24</v>
      </c>
      <c r="I47" s="79" t="s">
        <v>281</v>
      </c>
      <c r="J47" s="77"/>
      <c r="K47" s="77">
        <v>10000</v>
      </c>
      <c r="L47" s="81">
        <v>2893</v>
      </c>
      <c r="M47" s="77" t="s">
        <v>21</v>
      </c>
      <c r="N47" s="77" t="s">
        <v>22</v>
      </c>
      <c r="O47" s="82">
        <f>IF(L47&gt;1000,1.3,0.5)</f>
        <v>1.3</v>
      </c>
      <c r="P47" s="82">
        <f t="shared" si="9"/>
        <v>3760.9</v>
      </c>
      <c r="Q47" s="83">
        <f t="shared" si="1"/>
        <v>3760.9</v>
      </c>
      <c r="R47" s="64">
        <f t="shared" si="2"/>
        <v>3760.9</v>
      </c>
      <c r="S47" s="64">
        <f t="shared" si="3"/>
        <v>0</v>
      </c>
      <c r="T47" s="64">
        <f t="shared" si="4"/>
        <v>0</v>
      </c>
      <c r="U47" s="64">
        <f t="shared" si="5"/>
        <v>0</v>
      </c>
      <c r="V47" s="64">
        <f t="shared" si="6"/>
        <v>0</v>
      </c>
      <c r="W47" s="64">
        <f t="shared" si="7"/>
        <v>0</v>
      </c>
      <c r="X47" s="64">
        <f t="shared" si="8"/>
        <v>0</v>
      </c>
    </row>
    <row r="48" spans="1:24">
      <c r="A48" s="76">
        <v>45</v>
      </c>
      <c r="B48" s="77">
        <v>252</v>
      </c>
      <c r="C48" s="77" t="s">
        <v>15</v>
      </c>
      <c r="D48" s="77" t="s">
        <v>228</v>
      </c>
      <c r="E48" s="78" t="s">
        <v>282</v>
      </c>
      <c r="F48" s="77">
        <v>30</v>
      </c>
      <c r="G48" s="96">
        <v>169</v>
      </c>
      <c r="H48" s="77" t="s">
        <v>24</v>
      </c>
      <c r="I48" s="79" t="s">
        <v>577</v>
      </c>
      <c r="J48" s="77">
        <v>35883</v>
      </c>
      <c r="K48" s="77">
        <v>1600</v>
      </c>
      <c r="L48" s="81">
        <v>775</v>
      </c>
      <c r="M48" s="77" t="s">
        <v>27</v>
      </c>
      <c r="N48" s="77" t="s">
        <v>22</v>
      </c>
      <c r="O48" s="82">
        <v>6</v>
      </c>
      <c r="P48" s="82">
        <f t="shared" si="9"/>
        <v>4650</v>
      </c>
      <c r="Q48" s="83">
        <f t="shared" si="1"/>
        <v>0</v>
      </c>
      <c r="R48" s="64">
        <f t="shared" si="2"/>
        <v>0</v>
      </c>
      <c r="S48" s="64">
        <f t="shared" si="3"/>
        <v>0</v>
      </c>
      <c r="T48" s="64">
        <f t="shared" si="4"/>
        <v>0</v>
      </c>
      <c r="U48" s="64">
        <f t="shared" si="5"/>
        <v>4650</v>
      </c>
      <c r="V48" s="64">
        <f t="shared" si="6"/>
        <v>4650</v>
      </c>
      <c r="W48" s="64">
        <f t="shared" si="7"/>
        <v>0</v>
      </c>
      <c r="X48" s="64">
        <f t="shared" si="8"/>
        <v>0</v>
      </c>
    </row>
    <row r="49" spans="1:24">
      <c r="A49" s="76">
        <v>46</v>
      </c>
      <c r="B49" s="77">
        <v>253</v>
      </c>
      <c r="C49" s="77" t="s">
        <v>15</v>
      </c>
      <c r="D49" s="77" t="s">
        <v>228</v>
      </c>
      <c r="E49" s="78" t="s">
        <v>283</v>
      </c>
      <c r="F49" s="77">
        <v>30</v>
      </c>
      <c r="G49" s="96" t="s">
        <v>284</v>
      </c>
      <c r="H49" s="77" t="s">
        <v>24</v>
      </c>
      <c r="I49" s="79" t="s">
        <v>576</v>
      </c>
      <c r="J49" s="77">
        <v>33235</v>
      </c>
      <c r="K49" s="77">
        <v>1168</v>
      </c>
      <c r="L49" s="81">
        <v>1168</v>
      </c>
      <c r="M49" s="77" t="s">
        <v>27</v>
      </c>
      <c r="N49" s="77" t="s">
        <v>22</v>
      </c>
      <c r="O49" s="82">
        <v>6</v>
      </c>
      <c r="P49" s="82">
        <f t="shared" si="9"/>
        <v>7008</v>
      </c>
      <c r="Q49" s="83">
        <f t="shared" si="1"/>
        <v>0</v>
      </c>
      <c r="R49" s="64">
        <f t="shared" si="2"/>
        <v>0</v>
      </c>
      <c r="S49" s="64">
        <f t="shared" si="3"/>
        <v>0</v>
      </c>
      <c r="T49" s="64">
        <f t="shared" si="4"/>
        <v>0</v>
      </c>
      <c r="U49" s="64">
        <f t="shared" si="5"/>
        <v>7008</v>
      </c>
      <c r="V49" s="64">
        <f t="shared" si="6"/>
        <v>7008</v>
      </c>
      <c r="W49" s="64">
        <f t="shared" si="7"/>
        <v>0</v>
      </c>
      <c r="X49" s="64">
        <f t="shared" si="8"/>
        <v>0</v>
      </c>
    </row>
    <row r="50" spans="1:24">
      <c r="A50" s="76">
        <v>47</v>
      </c>
      <c r="B50" s="77">
        <v>254</v>
      </c>
      <c r="C50" s="77" t="s">
        <v>15</v>
      </c>
      <c r="D50" s="77" t="s">
        <v>228</v>
      </c>
      <c r="E50" s="78" t="s">
        <v>285</v>
      </c>
      <c r="F50" s="77">
        <v>30</v>
      </c>
      <c r="G50" s="96" t="s">
        <v>286</v>
      </c>
      <c r="H50" s="77" t="s">
        <v>24</v>
      </c>
      <c r="I50" s="79"/>
      <c r="J50" s="77"/>
      <c r="K50" s="77">
        <v>2500</v>
      </c>
      <c r="L50" s="81">
        <v>1340</v>
      </c>
      <c r="M50" s="77" t="s">
        <v>27</v>
      </c>
      <c r="N50" s="77" t="s">
        <v>22</v>
      </c>
      <c r="O50" s="82">
        <v>6</v>
      </c>
      <c r="P50" s="82">
        <f t="shared" si="9"/>
        <v>8040</v>
      </c>
      <c r="Q50" s="83">
        <f t="shared" si="1"/>
        <v>0</v>
      </c>
      <c r="R50" s="64">
        <f t="shared" si="2"/>
        <v>0</v>
      </c>
      <c r="S50" s="64">
        <f t="shared" si="3"/>
        <v>0</v>
      </c>
      <c r="T50" s="64">
        <f t="shared" si="4"/>
        <v>0</v>
      </c>
      <c r="U50" s="64">
        <f t="shared" si="5"/>
        <v>8040</v>
      </c>
      <c r="V50" s="64">
        <f t="shared" si="6"/>
        <v>8040</v>
      </c>
      <c r="W50" s="64">
        <f t="shared" si="7"/>
        <v>0</v>
      </c>
      <c r="X50" s="64">
        <f t="shared" si="8"/>
        <v>0</v>
      </c>
    </row>
    <row r="51" spans="1:24" ht="409.5">
      <c r="A51" s="76">
        <v>48</v>
      </c>
      <c r="B51" s="76">
        <v>256</v>
      </c>
      <c r="C51" s="76" t="s">
        <v>15</v>
      </c>
      <c r="D51" s="76" t="s">
        <v>228</v>
      </c>
      <c r="E51" s="84" t="s">
        <v>575</v>
      </c>
      <c r="F51" s="76">
        <v>30</v>
      </c>
      <c r="G51" s="90">
        <v>167</v>
      </c>
      <c r="H51" s="76" t="s">
        <v>24</v>
      </c>
      <c r="I51" s="86" t="s">
        <v>234</v>
      </c>
      <c r="J51" s="76">
        <v>32049</v>
      </c>
      <c r="K51" s="76">
        <v>30.388000000000002</v>
      </c>
      <c r="L51" s="85">
        <v>68</v>
      </c>
      <c r="M51" s="76" t="s">
        <v>27</v>
      </c>
      <c r="N51" s="76" t="s">
        <v>22</v>
      </c>
      <c r="O51" s="82">
        <v>6</v>
      </c>
      <c r="P51" s="82">
        <f t="shared" si="9"/>
        <v>408</v>
      </c>
      <c r="Q51" s="83">
        <f t="shared" si="1"/>
        <v>0</v>
      </c>
      <c r="R51" s="64">
        <f t="shared" si="2"/>
        <v>0</v>
      </c>
      <c r="S51" s="64">
        <f t="shared" si="3"/>
        <v>0</v>
      </c>
      <c r="T51" s="64">
        <f t="shared" si="4"/>
        <v>0</v>
      </c>
      <c r="U51" s="64">
        <f t="shared" si="5"/>
        <v>408</v>
      </c>
      <c r="V51" s="64">
        <f t="shared" si="6"/>
        <v>408</v>
      </c>
      <c r="W51" s="64">
        <f t="shared" si="7"/>
        <v>0</v>
      </c>
      <c r="X51" s="64">
        <f t="shared" si="8"/>
        <v>0</v>
      </c>
    </row>
    <row r="52" spans="1:24">
      <c r="A52" s="76">
        <v>49</v>
      </c>
      <c r="B52" s="77">
        <v>257</v>
      </c>
      <c r="C52" s="77" t="s">
        <v>15</v>
      </c>
      <c r="D52" s="77" t="s">
        <v>228</v>
      </c>
      <c r="E52" s="78" t="s">
        <v>287</v>
      </c>
      <c r="F52" s="77">
        <v>28</v>
      </c>
      <c r="G52" s="96">
        <v>90</v>
      </c>
      <c r="H52" s="77" t="s">
        <v>24</v>
      </c>
      <c r="I52" s="79"/>
      <c r="J52" s="77"/>
      <c r="K52" s="77"/>
      <c r="L52" s="81">
        <v>60</v>
      </c>
      <c r="M52" s="77" t="s">
        <v>27</v>
      </c>
      <c r="N52" s="77" t="s">
        <v>22</v>
      </c>
      <c r="O52" s="82">
        <v>6</v>
      </c>
      <c r="P52" s="82">
        <f t="shared" si="9"/>
        <v>360</v>
      </c>
      <c r="Q52" s="83">
        <f t="shared" si="1"/>
        <v>0</v>
      </c>
      <c r="R52" s="64">
        <f t="shared" si="2"/>
        <v>0</v>
      </c>
      <c r="S52" s="64">
        <f t="shared" si="3"/>
        <v>0</v>
      </c>
      <c r="T52" s="64">
        <f t="shared" si="4"/>
        <v>0</v>
      </c>
      <c r="U52" s="64">
        <f t="shared" si="5"/>
        <v>360</v>
      </c>
      <c r="V52" s="64">
        <f t="shared" si="6"/>
        <v>360</v>
      </c>
      <c r="W52" s="64">
        <f t="shared" si="7"/>
        <v>0</v>
      </c>
      <c r="X52" s="64">
        <f t="shared" si="8"/>
        <v>0</v>
      </c>
    </row>
    <row r="53" spans="1:24">
      <c r="A53" s="76">
        <v>50</v>
      </c>
      <c r="B53" s="77">
        <v>258</v>
      </c>
      <c r="C53" s="77" t="s">
        <v>15</v>
      </c>
      <c r="D53" s="77" t="s">
        <v>228</v>
      </c>
      <c r="E53" s="78" t="s">
        <v>288</v>
      </c>
      <c r="F53" s="77">
        <v>28</v>
      </c>
      <c r="G53" s="96">
        <v>90.91</v>
      </c>
      <c r="H53" s="77" t="s">
        <v>24</v>
      </c>
      <c r="I53" s="79" t="s">
        <v>574</v>
      </c>
      <c r="J53" s="77">
        <v>4390</v>
      </c>
      <c r="K53" s="77">
        <v>1610</v>
      </c>
      <c r="L53" s="81">
        <v>54</v>
      </c>
      <c r="M53" s="77" t="s">
        <v>27</v>
      </c>
      <c r="N53" s="77" t="s">
        <v>22</v>
      </c>
      <c r="O53" s="82">
        <v>6</v>
      </c>
      <c r="P53" s="82">
        <f t="shared" si="9"/>
        <v>324</v>
      </c>
      <c r="Q53" s="83">
        <f t="shared" si="1"/>
        <v>0</v>
      </c>
      <c r="R53" s="64">
        <f t="shared" si="2"/>
        <v>0</v>
      </c>
      <c r="S53" s="64">
        <f t="shared" si="3"/>
        <v>0</v>
      </c>
      <c r="T53" s="64">
        <f t="shared" si="4"/>
        <v>0</v>
      </c>
      <c r="U53" s="64">
        <f t="shared" si="5"/>
        <v>324</v>
      </c>
      <c r="V53" s="64">
        <f t="shared" si="6"/>
        <v>324</v>
      </c>
      <c r="W53" s="64">
        <f t="shared" si="7"/>
        <v>0</v>
      </c>
      <c r="X53" s="64">
        <f t="shared" si="8"/>
        <v>0</v>
      </c>
    </row>
    <row r="54" spans="1:24">
      <c r="A54" s="76">
        <v>51</v>
      </c>
      <c r="B54" s="77">
        <v>259</v>
      </c>
      <c r="C54" s="77" t="s">
        <v>15</v>
      </c>
      <c r="D54" s="77" t="s">
        <v>228</v>
      </c>
      <c r="E54" s="78" t="s">
        <v>289</v>
      </c>
      <c r="F54" s="77">
        <v>28</v>
      </c>
      <c r="G54" s="96">
        <v>92</v>
      </c>
      <c r="H54" s="77" t="s">
        <v>24</v>
      </c>
      <c r="I54" s="79"/>
      <c r="J54" s="77"/>
      <c r="K54" s="77">
        <v>1800</v>
      </c>
      <c r="L54" s="81">
        <v>74</v>
      </c>
      <c r="M54" s="77" t="s">
        <v>27</v>
      </c>
      <c r="N54" s="77" t="s">
        <v>22</v>
      </c>
      <c r="O54" s="82">
        <v>6</v>
      </c>
      <c r="P54" s="82">
        <f t="shared" si="9"/>
        <v>444</v>
      </c>
      <c r="Q54" s="83">
        <f t="shared" si="1"/>
        <v>0</v>
      </c>
      <c r="R54" s="64">
        <f t="shared" si="2"/>
        <v>0</v>
      </c>
      <c r="S54" s="64">
        <f t="shared" si="3"/>
        <v>0</v>
      </c>
      <c r="T54" s="64">
        <f t="shared" si="4"/>
        <v>0</v>
      </c>
      <c r="U54" s="64">
        <f t="shared" si="5"/>
        <v>444</v>
      </c>
      <c r="V54" s="64">
        <f t="shared" si="6"/>
        <v>444</v>
      </c>
      <c r="W54" s="64">
        <f t="shared" si="7"/>
        <v>0</v>
      </c>
      <c r="X54" s="64">
        <f t="shared" si="8"/>
        <v>0</v>
      </c>
    </row>
    <row r="55" spans="1:24">
      <c r="A55" s="76">
        <v>52</v>
      </c>
      <c r="B55" s="77">
        <v>260</v>
      </c>
      <c r="C55" s="77" t="s">
        <v>15</v>
      </c>
      <c r="D55" s="77" t="s">
        <v>228</v>
      </c>
      <c r="E55" s="78" t="s">
        <v>290</v>
      </c>
      <c r="F55" s="77">
        <v>28</v>
      </c>
      <c r="G55" s="96">
        <v>93</v>
      </c>
      <c r="H55" s="77" t="s">
        <v>24</v>
      </c>
      <c r="I55" s="79" t="s">
        <v>573</v>
      </c>
      <c r="J55" s="77">
        <v>3034</v>
      </c>
      <c r="K55" s="77">
        <v>3200</v>
      </c>
      <c r="L55" s="81">
        <v>117</v>
      </c>
      <c r="M55" s="77" t="s">
        <v>27</v>
      </c>
      <c r="N55" s="77" t="s">
        <v>22</v>
      </c>
      <c r="O55" s="82">
        <v>6</v>
      </c>
      <c r="P55" s="82">
        <f t="shared" si="9"/>
        <v>702</v>
      </c>
      <c r="Q55" s="83">
        <f t="shared" si="1"/>
        <v>0</v>
      </c>
      <c r="R55" s="64">
        <f t="shared" si="2"/>
        <v>0</v>
      </c>
      <c r="S55" s="64">
        <f t="shared" si="3"/>
        <v>0</v>
      </c>
      <c r="T55" s="64">
        <f t="shared" si="4"/>
        <v>0</v>
      </c>
      <c r="U55" s="64">
        <f t="shared" si="5"/>
        <v>702</v>
      </c>
      <c r="V55" s="64">
        <f t="shared" si="6"/>
        <v>702</v>
      </c>
      <c r="W55" s="64">
        <f t="shared" si="7"/>
        <v>0</v>
      </c>
      <c r="X55" s="64">
        <f t="shared" si="8"/>
        <v>0</v>
      </c>
    </row>
    <row r="56" spans="1:24">
      <c r="A56" s="76">
        <v>53</v>
      </c>
      <c r="B56" s="77">
        <v>261</v>
      </c>
      <c r="C56" s="77" t="s">
        <v>15</v>
      </c>
      <c r="D56" s="77" t="s">
        <v>228</v>
      </c>
      <c r="E56" s="78" t="s">
        <v>291</v>
      </c>
      <c r="F56" s="77">
        <v>28</v>
      </c>
      <c r="G56" s="96">
        <v>97</v>
      </c>
      <c r="H56" s="77" t="s">
        <v>24</v>
      </c>
      <c r="I56" s="79"/>
      <c r="J56" s="77"/>
      <c r="K56" s="77">
        <v>5200</v>
      </c>
      <c r="L56" s="81">
        <v>114</v>
      </c>
      <c r="M56" s="77" t="s">
        <v>27</v>
      </c>
      <c r="N56" s="77" t="s">
        <v>22</v>
      </c>
      <c r="O56" s="82">
        <v>6</v>
      </c>
      <c r="P56" s="82">
        <f t="shared" si="9"/>
        <v>684</v>
      </c>
      <c r="Q56" s="83">
        <f t="shared" si="1"/>
        <v>0</v>
      </c>
      <c r="R56" s="64">
        <f t="shared" si="2"/>
        <v>0</v>
      </c>
      <c r="S56" s="64">
        <f t="shared" si="3"/>
        <v>0</v>
      </c>
      <c r="T56" s="64">
        <f t="shared" si="4"/>
        <v>0</v>
      </c>
      <c r="U56" s="64">
        <f t="shared" si="5"/>
        <v>684</v>
      </c>
      <c r="V56" s="64">
        <f t="shared" si="6"/>
        <v>684</v>
      </c>
      <c r="W56" s="64">
        <f t="shared" si="7"/>
        <v>0</v>
      </c>
      <c r="X56" s="64">
        <f t="shared" si="8"/>
        <v>0</v>
      </c>
    </row>
    <row r="57" spans="1:24">
      <c r="A57" s="76">
        <v>54</v>
      </c>
      <c r="B57" s="77">
        <v>262</v>
      </c>
      <c r="C57" s="77" t="s">
        <v>15</v>
      </c>
      <c r="D57" s="77" t="s">
        <v>228</v>
      </c>
      <c r="E57" s="78" t="s">
        <v>292</v>
      </c>
      <c r="F57" s="77">
        <v>28</v>
      </c>
      <c r="G57" s="96">
        <v>98</v>
      </c>
      <c r="H57" s="77" t="s">
        <v>24</v>
      </c>
      <c r="I57" s="79" t="s">
        <v>572</v>
      </c>
      <c r="J57" s="77">
        <v>34808</v>
      </c>
      <c r="K57" s="77" t="s">
        <v>293</v>
      </c>
      <c r="L57" s="81">
        <v>145</v>
      </c>
      <c r="M57" s="77" t="s">
        <v>27</v>
      </c>
      <c r="N57" s="77" t="s">
        <v>22</v>
      </c>
      <c r="O57" s="82">
        <v>6</v>
      </c>
      <c r="P57" s="82">
        <f t="shared" si="9"/>
        <v>870</v>
      </c>
      <c r="Q57" s="83">
        <f t="shared" si="1"/>
        <v>0</v>
      </c>
      <c r="R57" s="64">
        <f t="shared" si="2"/>
        <v>0</v>
      </c>
      <c r="S57" s="64">
        <f t="shared" si="3"/>
        <v>0</v>
      </c>
      <c r="T57" s="64">
        <f t="shared" si="4"/>
        <v>0</v>
      </c>
      <c r="U57" s="64">
        <f t="shared" si="5"/>
        <v>870</v>
      </c>
      <c r="V57" s="64">
        <f t="shared" si="6"/>
        <v>870</v>
      </c>
      <c r="W57" s="64">
        <f t="shared" si="7"/>
        <v>0</v>
      </c>
      <c r="X57" s="64">
        <f t="shared" si="8"/>
        <v>0</v>
      </c>
    </row>
    <row r="58" spans="1:24">
      <c r="A58" s="76">
        <v>55</v>
      </c>
      <c r="B58" s="77">
        <v>263</v>
      </c>
      <c r="C58" s="77" t="s">
        <v>15</v>
      </c>
      <c r="D58" s="77" t="s">
        <v>228</v>
      </c>
      <c r="E58" s="78" t="s">
        <v>294</v>
      </c>
      <c r="F58" s="77">
        <v>28</v>
      </c>
      <c r="G58" s="96">
        <v>101</v>
      </c>
      <c r="H58" s="77" t="s">
        <v>24</v>
      </c>
      <c r="I58" s="79" t="s">
        <v>571</v>
      </c>
      <c r="J58" s="77">
        <v>34579</v>
      </c>
      <c r="K58" s="77">
        <v>1500</v>
      </c>
      <c r="L58" s="81">
        <v>60</v>
      </c>
      <c r="M58" s="77" t="s">
        <v>27</v>
      </c>
      <c r="N58" s="77" t="s">
        <v>22</v>
      </c>
      <c r="O58" s="82">
        <v>6</v>
      </c>
      <c r="P58" s="82">
        <f t="shared" si="9"/>
        <v>360</v>
      </c>
      <c r="Q58" s="83">
        <f t="shared" si="1"/>
        <v>0</v>
      </c>
      <c r="R58" s="64">
        <f t="shared" si="2"/>
        <v>0</v>
      </c>
      <c r="S58" s="64">
        <f t="shared" si="3"/>
        <v>0</v>
      </c>
      <c r="T58" s="64">
        <f t="shared" si="4"/>
        <v>0</v>
      </c>
      <c r="U58" s="64">
        <f t="shared" si="5"/>
        <v>360</v>
      </c>
      <c r="V58" s="64">
        <f t="shared" si="6"/>
        <v>360</v>
      </c>
      <c r="W58" s="64">
        <f t="shared" si="7"/>
        <v>0</v>
      </c>
      <c r="X58" s="64">
        <f t="shared" si="8"/>
        <v>0</v>
      </c>
    </row>
    <row r="59" spans="1:24">
      <c r="A59" s="76">
        <v>56</v>
      </c>
      <c r="B59" s="77">
        <v>264</v>
      </c>
      <c r="C59" s="77" t="s">
        <v>15</v>
      </c>
      <c r="D59" s="77" t="s">
        <v>228</v>
      </c>
      <c r="E59" s="78" t="s">
        <v>295</v>
      </c>
      <c r="F59" s="77">
        <v>28</v>
      </c>
      <c r="G59" s="96" t="s">
        <v>296</v>
      </c>
      <c r="H59" s="77" t="s">
        <v>24</v>
      </c>
      <c r="I59" s="79"/>
      <c r="J59" s="77"/>
      <c r="K59" s="77">
        <v>1700</v>
      </c>
      <c r="L59" s="81">
        <v>66</v>
      </c>
      <c r="M59" s="77" t="s">
        <v>27</v>
      </c>
      <c r="N59" s="77" t="s">
        <v>22</v>
      </c>
      <c r="O59" s="82">
        <v>6</v>
      </c>
      <c r="P59" s="82">
        <f t="shared" si="9"/>
        <v>396</v>
      </c>
      <c r="Q59" s="83">
        <f t="shared" si="1"/>
        <v>0</v>
      </c>
      <c r="R59" s="64">
        <f t="shared" si="2"/>
        <v>0</v>
      </c>
      <c r="S59" s="64">
        <f t="shared" si="3"/>
        <v>0</v>
      </c>
      <c r="T59" s="64">
        <f t="shared" si="4"/>
        <v>0</v>
      </c>
      <c r="U59" s="64">
        <f t="shared" si="5"/>
        <v>396</v>
      </c>
      <c r="V59" s="64">
        <f t="shared" si="6"/>
        <v>396</v>
      </c>
      <c r="W59" s="64">
        <f t="shared" si="7"/>
        <v>0</v>
      </c>
      <c r="X59" s="64">
        <f t="shared" si="8"/>
        <v>0</v>
      </c>
    </row>
    <row r="60" spans="1:24">
      <c r="A60" s="76">
        <v>57</v>
      </c>
      <c r="B60" s="77">
        <v>265</v>
      </c>
      <c r="C60" s="77" t="s">
        <v>15</v>
      </c>
      <c r="D60" s="77" t="s">
        <v>228</v>
      </c>
      <c r="E60" s="78" t="s">
        <v>297</v>
      </c>
      <c r="F60" s="77">
        <v>28</v>
      </c>
      <c r="G60" s="96">
        <v>105</v>
      </c>
      <c r="H60" s="77" t="s">
        <v>24</v>
      </c>
      <c r="I60" s="79" t="s">
        <v>570</v>
      </c>
      <c r="J60" s="77">
        <v>32177</v>
      </c>
      <c r="K60" s="77">
        <v>3000</v>
      </c>
      <c r="L60" s="81">
        <v>125</v>
      </c>
      <c r="M60" s="77" t="s">
        <v>27</v>
      </c>
      <c r="N60" s="77" t="s">
        <v>22</v>
      </c>
      <c r="O60" s="82">
        <v>6</v>
      </c>
      <c r="P60" s="82">
        <f t="shared" si="9"/>
        <v>750</v>
      </c>
      <c r="Q60" s="83">
        <f t="shared" si="1"/>
        <v>0</v>
      </c>
      <c r="R60" s="64">
        <f t="shared" si="2"/>
        <v>0</v>
      </c>
      <c r="S60" s="64">
        <f t="shared" si="3"/>
        <v>0</v>
      </c>
      <c r="T60" s="64">
        <f t="shared" si="4"/>
        <v>0</v>
      </c>
      <c r="U60" s="64">
        <f t="shared" si="5"/>
        <v>750</v>
      </c>
      <c r="V60" s="64">
        <f t="shared" si="6"/>
        <v>750</v>
      </c>
      <c r="W60" s="64">
        <f t="shared" si="7"/>
        <v>0</v>
      </c>
      <c r="X60" s="64">
        <f t="shared" si="8"/>
        <v>0</v>
      </c>
    </row>
    <row r="61" spans="1:24">
      <c r="A61" s="76">
        <v>58</v>
      </c>
      <c r="B61" s="77">
        <v>266</v>
      </c>
      <c r="C61" s="77" t="s">
        <v>15</v>
      </c>
      <c r="D61" s="77" t="s">
        <v>228</v>
      </c>
      <c r="E61" s="78" t="s">
        <v>298</v>
      </c>
      <c r="F61" s="77">
        <v>28</v>
      </c>
      <c r="G61" s="96">
        <v>107</v>
      </c>
      <c r="H61" s="77" t="s">
        <v>24</v>
      </c>
      <c r="I61" s="79"/>
      <c r="J61" s="77"/>
      <c r="K61" s="77">
        <v>3000</v>
      </c>
      <c r="L61" s="81">
        <v>32</v>
      </c>
      <c r="M61" s="77" t="s">
        <v>27</v>
      </c>
      <c r="N61" s="77" t="s">
        <v>22</v>
      </c>
      <c r="O61" s="82">
        <v>6</v>
      </c>
      <c r="P61" s="82">
        <f t="shared" si="9"/>
        <v>192</v>
      </c>
      <c r="Q61" s="83">
        <f t="shared" si="1"/>
        <v>0</v>
      </c>
      <c r="R61" s="64">
        <f t="shared" si="2"/>
        <v>0</v>
      </c>
      <c r="S61" s="64">
        <f t="shared" si="3"/>
        <v>0</v>
      </c>
      <c r="T61" s="64">
        <f t="shared" si="4"/>
        <v>0</v>
      </c>
      <c r="U61" s="64">
        <f t="shared" si="5"/>
        <v>192</v>
      </c>
      <c r="V61" s="64">
        <f t="shared" si="6"/>
        <v>192</v>
      </c>
      <c r="W61" s="64">
        <f t="shared" si="7"/>
        <v>0</v>
      </c>
      <c r="X61" s="64">
        <f t="shared" si="8"/>
        <v>0</v>
      </c>
    </row>
    <row r="62" spans="1:24">
      <c r="A62" s="76">
        <v>59</v>
      </c>
      <c r="B62" s="77">
        <v>267</v>
      </c>
      <c r="C62" s="77" t="s">
        <v>15</v>
      </c>
      <c r="D62" s="77" t="s">
        <v>228</v>
      </c>
      <c r="E62" s="78" t="s">
        <v>299</v>
      </c>
      <c r="F62" s="77">
        <v>28</v>
      </c>
      <c r="G62" s="96">
        <v>110</v>
      </c>
      <c r="H62" s="77" t="s">
        <v>24</v>
      </c>
      <c r="I62" s="79"/>
      <c r="J62" s="77"/>
      <c r="K62" s="77">
        <v>2000</v>
      </c>
      <c r="L62" s="81">
        <v>43</v>
      </c>
      <c r="M62" s="77" t="s">
        <v>27</v>
      </c>
      <c r="N62" s="77" t="s">
        <v>22</v>
      </c>
      <c r="O62" s="82">
        <v>6</v>
      </c>
      <c r="P62" s="82">
        <f t="shared" si="9"/>
        <v>258</v>
      </c>
      <c r="Q62" s="83">
        <f t="shared" si="1"/>
        <v>0</v>
      </c>
      <c r="R62" s="64">
        <f t="shared" si="2"/>
        <v>0</v>
      </c>
      <c r="S62" s="64">
        <f t="shared" si="3"/>
        <v>0</v>
      </c>
      <c r="T62" s="64">
        <f t="shared" si="4"/>
        <v>0</v>
      </c>
      <c r="U62" s="64">
        <f t="shared" si="5"/>
        <v>258</v>
      </c>
      <c r="V62" s="64">
        <f t="shared" si="6"/>
        <v>258</v>
      </c>
      <c r="W62" s="64">
        <f t="shared" si="7"/>
        <v>0</v>
      </c>
      <c r="X62" s="64">
        <f t="shared" si="8"/>
        <v>0</v>
      </c>
    </row>
    <row r="63" spans="1:24">
      <c r="A63" s="76">
        <v>60</v>
      </c>
      <c r="B63" s="77">
        <v>268</v>
      </c>
      <c r="C63" s="77" t="s">
        <v>15</v>
      </c>
      <c r="D63" s="77" t="s">
        <v>228</v>
      </c>
      <c r="E63" s="78" t="s">
        <v>300</v>
      </c>
      <c r="F63" s="77">
        <v>28</v>
      </c>
      <c r="G63" s="96">
        <v>111</v>
      </c>
      <c r="H63" s="77" t="s">
        <v>24</v>
      </c>
      <c r="I63" s="79"/>
      <c r="J63" s="77"/>
      <c r="K63" s="77">
        <v>8000</v>
      </c>
      <c r="L63" s="81">
        <v>187</v>
      </c>
      <c r="M63" s="77" t="s">
        <v>27</v>
      </c>
      <c r="N63" s="77" t="s">
        <v>22</v>
      </c>
      <c r="O63" s="82">
        <v>6</v>
      </c>
      <c r="P63" s="82">
        <f t="shared" si="9"/>
        <v>1122</v>
      </c>
      <c r="Q63" s="83">
        <f t="shared" si="1"/>
        <v>0</v>
      </c>
      <c r="R63" s="64">
        <f t="shared" si="2"/>
        <v>0</v>
      </c>
      <c r="S63" s="64">
        <f t="shared" si="3"/>
        <v>0</v>
      </c>
      <c r="T63" s="64">
        <f t="shared" si="4"/>
        <v>0</v>
      </c>
      <c r="U63" s="64">
        <f t="shared" si="5"/>
        <v>1122</v>
      </c>
      <c r="V63" s="64">
        <f t="shared" si="6"/>
        <v>1122</v>
      </c>
      <c r="W63" s="64">
        <f t="shared" si="7"/>
        <v>0</v>
      </c>
      <c r="X63" s="64">
        <f t="shared" si="8"/>
        <v>0</v>
      </c>
    </row>
    <row r="64" spans="1:24">
      <c r="A64" s="76">
        <v>61</v>
      </c>
      <c r="B64" s="77">
        <v>269</v>
      </c>
      <c r="C64" s="77" t="s">
        <v>15</v>
      </c>
      <c r="D64" s="77" t="s">
        <v>228</v>
      </c>
      <c r="E64" s="78" t="s">
        <v>301</v>
      </c>
      <c r="F64" s="77">
        <v>28</v>
      </c>
      <c r="G64" s="96">
        <v>114</v>
      </c>
      <c r="H64" s="77" t="s">
        <v>24</v>
      </c>
      <c r="I64" s="79"/>
      <c r="J64" s="77"/>
      <c r="K64" s="77">
        <v>8000</v>
      </c>
      <c r="L64" s="81">
        <v>176</v>
      </c>
      <c r="M64" s="77" t="s">
        <v>27</v>
      </c>
      <c r="N64" s="77" t="s">
        <v>22</v>
      </c>
      <c r="O64" s="82">
        <v>6</v>
      </c>
      <c r="P64" s="82">
        <f t="shared" si="9"/>
        <v>1056</v>
      </c>
      <c r="Q64" s="83">
        <f t="shared" si="1"/>
        <v>0</v>
      </c>
      <c r="R64" s="64">
        <f t="shared" si="2"/>
        <v>0</v>
      </c>
      <c r="S64" s="64">
        <f t="shared" si="3"/>
        <v>0</v>
      </c>
      <c r="T64" s="64">
        <f t="shared" si="4"/>
        <v>0</v>
      </c>
      <c r="U64" s="64">
        <f t="shared" si="5"/>
        <v>1056</v>
      </c>
      <c r="V64" s="64">
        <f t="shared" si="6"/>
        <v>1056</v>
      </c>
      <c r="W64" s="64">
        <f t="shared" si="7"/>
        <v>0</v>
      </c>
      <c r="X64" s="64">
        <f t="shared" si="8"/>
        <v>0</v>
      </c>
    </row>
    <row r="65" spans="1:24">
      <c r="A65" s="76">
        <v>62</v>
      </c>
      <c r="B65" s="77">
        <v>270</v>
      </c>
      <c r="C65" s="77" t="s">
        <v>15</v>
      </c>
      <c r="D65" s="77" t="s">
        <v>228</v>
      </c>
      <c r="E65" s="78" t="s">
        <v>301</v>
      </c>
      <c r="F65" s="77">
        <v>28</v>
      </c>
      <c r="G65" s="96">
        <v>114</v>
      </c>
      <c r="H65" s="77" t="s">
        <v>24</v>
      </c>
      <c r="I65" s="79"/>
      <c r="J65" s="77"/>
      <c r="K65" s="77">
        <v>8000</v>
      </c>
      <c r="L65" s="81">
        <v>129</v>
      </c>
      <c r="M65" s="77" t="s">
        <v>27</v>
      </c>
      <c r="N65" s="77" t="s">
        <v>22</v>
      </c>
      <c r="O65" s="82">
        <v>6</v>
      </c>
      <c r="P65" s="82">
        <f t="shared" si="9"/>
        <v>774</v>
      </c>
      <c r="Q65" s="83">
        <f t="shared" si="1"/>
        <v>0</v>
      </c>
      <c r="R65" s="64">
        <f t="shared" si="2"/>
        <v>0</v>
      </c>
      <c r="S65" s="64">
        <f t="shared" si="3"/>
        <v>0</v>
      </c>
      <c r="T65" s="64">
        <f t="shared" si="4"/>
        <v>0</v>
      </c>
      <c r="U65" s="64">
        <f t="shared" si="5"/>
        <v>774</v>
      </c>
      <c r="V65" s="64">
        <f t="shared" si="6"/>
        <v>774</v>
      </c>
      <c r="W65" s="64">
        <f t="shared" si="7"/>
        <v>0</v>
      </c>
      <c r="X65" s="64">
        <f t="shared" si="8"/>
        <v>0</v>
      </c>
    </row>
    <row r="66" spans="1:24">
      <c r="A66" s="76">
        <v>63</v>
      </c>
      <c r="B66" s="77">
        <v>271</v>
      </c>
      <c r="C66" s="77" t="s">
        <v>15</v>
      </c>
      <c r="D66" s="77" t="s">
        <v>228</v>
      </c>
      <c r="E66" s="78" t="s">
        <v>302</v>
      </c>
      <c r="F66" s="77">
        <v>28</v>
      </c>
      <c r="G66" s="96">
        <v>116</v>
      </c>
      <c r="H66" s="77" t="s">
        <v>24</v>
      </c>
      <c r="I66" s="79"/>
      <c r="J66" s="77"/>
      <c r="K66" s="77">
        <v>2725</v>
      </c>
      <c r="L66" s="81">
        <v>332</v>
      </c>
      <c r="M66" s="77" t="s">
        <v>27</v>
      </c>
      <c r="N66" s="77" t="s">
        <v>22</v>
      </c>
      <c r="O66" s="82">
        <v>6</v>
      </c>
      <c r="P66" s="82">
        <f t="shared" si="9"/>
        <v>1992</v>
      </c>
      <c r="Q66" s="83">
        <f t="shared" si="1"/>
        <v>0</v>
      </c>
      <c r="R66" s="64">
        <f t="shared" si="2"/>
        <v>0</v>
      </c>
      <c r="S66" s="64">
        <f t="shared" si="3"/>
        <v>0</v>
      </c>
      <c r="T66" s="64">
        <f t="shared" si="4"/>
        <v>0</v>
      </c>
      <c r="U66" s="64">
        <f t="shared" si="5"/>
        <v>1992</v>
      </c>
      <c r="V66" s="64">
        <f t="shared" si="6"/>
        <v>1992</v>
      </c>
      <c r="W66" s="64">
        <f t="shared" si="7"/>
        <v>0</v>
      </c>
      <c r="X66" s="64">
        <f t="shared" si="8"/>
        <v>0</v>
      </c>
    </row>
    <row r="67" spans="1:24">
      <c r="A67" s="76">
        <v>64</v>
      </c>
      <c r="B67" s="77">
        <v>272</v>
      </c>
      <c r="C67" s="77" t="s">
        <v>15</v>
      </c>
      <c r="D67" s="77" t="s">
        <v>228</v>
      </c>
      <c r="E67" s="78" t="s">
        <v>302</v>
      </c>
      <c r="F67" s="77">
        <v>28</v>
      </c>
      <c r="G67" s="96">
        <v>116</v>
      </c>
      <c r="H67" s="77" t="s">
        <v>24</v>
      </c>
      <c r="I67" s="79"/>
      <c r="J67" s="77"/>
      <c r="K67" s="77">
        <v>2725</v>
      </c>
      <c r="L67" s="81">
        <v>63</v>
      </c>
      <c r="M67" s="77" t="s">
        <v>27</v>
      </c>
      <c r="N67" s="77" t="s">
        <v>22</v>
      </c>
      <c r="O67" s="82">
        <v>6</v>
      </c>
      <c r="P67" s="82">
        <f t="shared" si="9"/>
        <v>378</v>
      </c>
      <c r="Q67" s="83">
        <f t="shared" si="1"/>
        <v>0</v>
      </c>
      <c r="R67" s="64">
        <f t="shared" si="2"/>
        <v>0</v>
      </c>
      <c r="S67" s="64">
        <f t="shared" si="3"/>
        <v>0</v>
      </c>
      <c r="T67" s="64">
        <f t="shared" si="4"/>
        <v>0</v>
      </c>
      <c r="U67" s="64">
        <f t="shared" si="5"/>
        <v>378</v>
      </c>
      <c r="V67" s="64">
        <f t="shared" si="6"/>
        <v>378</v>
      </c>
      <c r="W67" s="64">
        <f t="shared" si="7"/>
        <v>0</v>
      </c>
      <c r="X67" s="64">
        <f t="shared" si="8"/>
        <v>0</v>
      </c>
    </row>
    <row r="68" spans="1:24">
      <c r="A68" s="76">
        <v>65</v>
      </c>
      <c r="B68" s="77">
        <v>273</v>
      </c>
      <c r="C68" s="77" t="s">
        <v>15</v>
      </c>
      <c r="D68" s="77" t="s">
        <v>228</v>
      </c>
      <c r="E68" s="78" t="s">
        <v>303</v>
      </c>
      <c r="F68" s="77">
        <v>28</v>
      </c>
      <c r="G68" s="96">
        <v>118</v>
      </c>
      <c r="H68" s="77" t="s">
        <v>24</v>
      </c>
      <c r="I68" s="79"/>
      <c r="J68" s="77"/>
      <c r="K68" s="77">
        <v>2700</v>
      </c>
      <c r="L68" s="81">
        <v>64</v>
      </c>
      <c r="M68" s="77" t="s">
        <v>27</v>
      </c>
      <c r="N68" s="77" t="s">
        <v>22</v>
      </c>
      <c r="O68" s="82">
        <v>6</v>
      </c>
      <c r="P68" s="82">
        <f t="shared" ref="P68:P99" si="10">O68*L68</f>
        <v>384</v>
      </c>
      <c r="Q68" s="83">
        <f t="shared" si="1"/>
        <v>0</v>
      </c>
      <c r="R68" s="64">
        <f t="shared" si="2"/>
        <v>0</v>
      </c>
      <c r="S68" s="64">
        <f t="shared" si="3"/>
        <v>0</v>
      </c>
      <c r="T68" s="64">
        <f t="shared" si="4"/>
        <v>0</v>
      </c>
      <c r="U68" s="64">
        <f t="shared" si="5"/>
        <v>384</v>
      </c>
      <c r="V68" s="64">
        <f t="shared" si="6"/>
        <v>384</v>
      </c>
      <c r="W68" s="64">
        <f t="shared" si="7"/>
        <v>0</v>
      </c>
      <c r="X68" s="64">
        <f t="shared" si="8"/>
        <v>0</v>
      </c>
    </row>
    <row r="69" spans="1:24">
      <c r="A69" s="76">
        <v>66</v>
      </c>
      <c r="B69" s="77">
        <v>274</v>
      </c>
      <c r="C69" s="77" t="s">
        <v>15</v>
      </c>
      <c r="D69" s="77" t="s">
        <v>228</v>
      </c>
      <c r="E69" s="78" t="s">
        <v>303</v>
      </c>
      <c r="F69" s="77">
        <v>28</v>
      </c>
      <c r="G69" s="96">
        <v>118</v>
      </c>
      <c r="H69" s="77" t="s">
        <v>24</v>
      </c>
      <c r="I69" s="79"/>
      <c r="J69" s="77"/>
      <c r="K69" s="77">
        <v>2700</v>
      </c>
      <c r="L69" s="81">
        <v>456</v>
      </c>
      <c r="M69" s="77" t="s">
        <v>27</v>
      </c>
      <c r="N69" s="77" t="s">
        <v>22</v>
      </c>
      <c r="O69" s="82">
        <v>6</v>
      </c>
      <c r="P69" s="82">
        <f t="shared" si="10"/>
        <v>2736</v>
      </c>
      <c r="Q69" s="83">
        <f t="shared" ref="Q69:Q132" si="11">IF(M69="Extravilan",P69,0)</f>
        <v>0</v>
      </c>
      <c r="R69" s="64">
        <f t="shared" ref="R69:R132" si="12">IF(H69="A",Q69,0)</f>
        <v>0</v>
      </c>
      <c r="S69" s="64">
        <f t="shared" ref="S69:S132" si="13">IF(H69="P",Q69,0)</f>
        <v>0</v>
      </c>
      <c r="T69" s="64">
        <f t="shared" ref="T69:T132" si="14">IF(H69="V",Q69,0)</f>
        <v>0</v>
      </c>
      <c r="U69" s="64">
        <f t="shared" ref="U69:U132" si="15">IF(M69="Intravilan",P69,0)</f>
        <v>2736</v>
      </c>
      <c r="V69" s="64">
        <f t="shared" ref="V69:V132" si="16">IF(H69="A",U69,0)</f>
        <v>2736</v>
      </c>
      <c r="W69" s="64">
        <f t="shared" ref="W69:W132" si="17">IF(H69="CC",U69,0)</f>
        <v>0</v>
      </c>
      <c r="X69" s="64">
        <f t="shared" ref="X69:X132" si="18">IF(H69="V",U69,0)</f>
        <v>0</v>
      </c>
    </row>
    <row r="70" spans="1:24">
      <c r="A70" s="76">
        <v>67</v>
      </c>
      <c r="B70" s="77">
        <v>275</v>
      </c>
      <c r="C70" s="77" t="s">
        <v>15</v>
      </c>
      <c r="D70" s="77" t="s">
        <v>228</v>
      </c>
      <c r="E70" s="78" t="s">
        <v>304</v>
      </c>
      <c r="F70" s="77">
        <v>28</v>
      </c>
      <c r="G70" s="96">
        <v>119</v>
      </c>
      <c r="H70" s="77" t="s">
        <v>24</v>
      </c>
      <c r="I70" s="79"/>
      <c r="J70" s="77"/>
      <c r="K70" s="77">
        <v>2700</v>
      </c>
      <c r="L70" s="81">
        <v>554</v>
      </c>
      <c r="M70" s="77" t="s">
        <v>27</v>
      </c>
      <c r="N70" s="77" t="s">
        <v>22</v>
      </c>
      <c r="O70" s="82">
        <v>6</v>
      </c>
      <c r="P70" s="82">
        <f t="shared" si="10"/>
        <v>3324</v>
      </c>
      <c r="Q70" s="83">
        <f t="shared" si="11"/>
        <v>0</v>
      </c>
      <c r="R70" s="64">
        <f t="shared" si="12"/>
        <v>0</v>
      </c>
      <c r="S70" s="64">
        <f t="shared" si="13"/>
        <v>0</v>
      </c>
      <c r="T70" s="64">
        <f t="shared" si="14"/>
        <v>0</v>
      </c>
      <c r="U70" s="64">
        <f t="shared" si="15"/>
        <v>3324</v>
      </c>
      <c r="V70" s="64">
        <f t="shared" si="16"/>
        <v>3324</v>
      </c>
      <c r="W70" s="64">
        <f t="shared" si="17"/>
        <v>0</v>
      </c>
      <c r="X70" s="64">
        <f t="shared" si="18"/>
        <v>0</v>
      </c>
    </row>
    <row r="71" spans="1:24">
      <c r="A71" s="76">
        <v>68</v>
      </c>
      <c r="B71" s="77">
        <v>276</v>
      </c>
      <c r="C71" s="77" t="s">
        <v>15</v>
      </c>
      <c r="D71" s="77" t="s">
        <v>228</v>
      </c>
      <c r="E71" s="78" t="s">
        <v>304</v>
      </c>
      <c r="F71" s="77">
        <v>28</v>
      </c>
      <c r="G71" s="96">
        <v>119</v>
      </c>
      <c r="H71" s="77" t="s">
        <v>24</v>
      </c>
      <c r="I71" s="79"/>
      <c r="J71" s="77"/>
      <c r="K71" s="77">
        <v>2700</v>
      </c>
      <c r="L71" s="81">
        <v>64</v>
      </c>
      <c r="M71" s="77" t="s">
        <v>27</v>
      </c>
      <c r="N71" s="77" t="s">
        <v>22</v>
      </c>
      <c r="O71" s="82">
        <v>6</v>
      </c>
      <c r="P71" s="82">
        <f t="shared" si="10"/>
        <v>384</v>
      </c>
      <c r="Q71" s="83">
        <f t="shared" si="11"/>
        <v>0</v>
      </c>
      <c r="R71" s="64">
        <f t="shared" si="12"/>
        <v>0</v>
      </c>
      <c r="S71" s="64">
        <f t="shared" si="13"/>
        <v>0</v>
      </c>
      <c r="T71" s="64">
        <f t="shared" si="14"/>
        <v>0</v>
      </c>
      <c r="U71" s="64">
        <f t="shared" si="15"/>
        <v>384</v>
      </c>
      <c r="V71" s="64">
        <f t="shared" si="16"/>
        <v>384</v>
      </c>
      <c r="W71" s="64">
        <f t="shared" si="17"/>
        <v>0</v>
      </c>
      <c r="X71" s="64">
        <f t="shared" si="18"/>
        <v>0</v>
      </c>
    </row>
    <row r="72" spans="1:24">
      <c r="A72" s="76">
        <v>69</v>
      </c>
      <c r="B72" s="77">
        <v>277</v>
      </c>
      <c r="C72" s="77" t="s">
        <v>15</v>
      </c>
      <c r="D72" s="77" t="s">
        <v>228</v>
      </c>
      <c r="E72" s="78" t="s">
        <v>305</v>
      </c>
      <c r="F72" s="77">
        <v>28</v>
      </c>
      <c r="G72" s="96">
        <v>122</v>
      </c>
      <c r="H72" s="77" t="s">
        <v>24</v>
      </c>
      <c r="I72" s="79"/>
      <c r="J72" s="77"/>
      <c r="K72" s="77">
        <v>1250</v>
      </c>
      <c r="L72" s="81">
        <v>77</v>
      </c>
      <c r="M72" s="77" t="s">
        <v>27</v>
      </c>
      <c r="N72" s="77" t="s">
        <v>22</v>
      </c>
      <c r="O72" s="82">
        <v>6</v>
      </c>
      <c r="P72" s="82">
        <f t="shared" si="10"/>
        <v>462</v>
      </c>
      <c r="Q72" s="83">
        <f t="shared" si="11"/>
        <v>0</v>
      </c>
      <c r="R72" s="64">
        <f t="shared" si="12"/>
        <v>0</v>
      </c>
      <c r="S72" s="64">
        <f t="shared" si="13"/>
        <v>0</v>
      </c>
      <c r="T72" s="64">
        <f t="shared" si="14"/>
        <v>0</v>
      </c>
      <c r="U72" s="64">
        <f t="shared" si="15"/>
        <v>462</v>
      </c>
      <c r="V72" s="64">
        <f t="shared" si="16"/>
        <v>462</v>
      </c>
      <c r="W72" s="64">
        <f t="shared" si="17"/>
        <v>0</v>
      </c>
      <c r="X72" s="64">
        <f t="shared" si="18"/>
        <v>0</v>
      </c>
    </row>
    <row r="73" spans="1:24">
      <c r="A73" s="76">
        <v>70</v>
      </c>
      <c r="B73" s="77">
        <v>278</v>
      </c>
      <c r="C73" s="77" t="s">
        <v>15</v>
      </c>
      <c r="D73" s="77" t="s">
        <v>228</v>
      </c>
      <c r="E73" s="78" t="s">
        <v>305</v>
      </c>
      <c r="F73" s="77">
        <v>28</v>
      </c>
      <c r="G73" s="96">
        <v>122</v>
      </c>
      <c r="H73" s="77" t="s">
        <v>24</v>
      </c>
      <c r="I73" s="79"/>
      <c r="J73" s="77"/>
      <c r="K73" s="77">
        <v>1250</v>
      </c>
      <c r="L73" s="81">
        <v>642</v>
      </c>
      <c r="M73" s="77" t="s">
        <v>27</v>
      </c>
      <c r="N73" s="77" t="s">
        <v>22</v>
      </c>
      <c r="O73" s="82">
        <v>6</v>
      </c>
      <c r="P73" s="82">
        <f t="shared" si="10"/>
        <v>3852</v>
      </c>
      <c r="Q73" s="83">
        <f t="shared" si="11"/>
        <v>0</v>
      </c>
      <c r="R73" s="64">
        <f t="shared" si="12"/>
        <v>0</v>
      </c>
      <c r="S73" s="64">
        <f t="shared" si="13"/>
        <v>0</v>
      </c>
      <c r="T73" s="64">
        <f t="shared" si="14"/>
        <v>0</v>
      </c>
      <c r="U73" s="64">
        <f t="shared" si="15"/>
        <v>3852</v>
      </c>
      <c r="V73" s="64">
        <f t="shared" si="16"/>
        <v>3852</v>
      </c>
      <c r="W73" s="64">
        <f t="shared" si="17"/>
        <v>0</v>
      </c>
      <c r="X73" s="64">
        <f t="shared" si="18"/>
        <v>0</v>
      </c>
    </row>
    <row r="74" spans="1:24">
      <c r="A74" s="76">
        <v>71</v>
      </c>
      <c r="B74" s="77">
        <v>279</v>
      </c>
      <c r="C74" s="77" t="s">
        <v>15</v>
      </c>
      <c r="D74" s="77" t="s">
        <v>228</v>
      </c>
      <c r="E74" s="78" t="s">
        <v>306</v>
      </c>
      <c r="F74" s="77">
        <v>28</v>
      </c>
      <c r="G74" s="96">
        <v>126</v>
      </c>
      <c r="H74" s="77" t="s">
        <v>24</v>
      </c>
      <c r="I74" s="79" t="s">
        <v>569</v>
      </c>
      <c r="J74" s="77">
        <v>33861</v>
      </c>
      <c r="K74" s="77">
        <v>3200</v>
      </c>
      <c r="L74" s="81">
        <v>563</v>
      </c>
      <c r="M74" s="77" t="s">
        <v>27</v>
      </c>
      <c r="N74" s="77" t="s">
        <v>22</v>
      </c>
      <c r="O74" s="82">
        <v>6</v>
      </c>
      <c r="P74" s="82">
        <f t="shared" si="10"/>
        <v>3378</v>
      </c>
      <c r="Q74" s="83">
        <f t="shared" si="11"/>
        <v>0</v>
      </c>
      <c r="R74" s="64">
        <f t="shared" si="12"/>
        <v>0</v>
      </c>
      <c r="S74" s="64">
        <f t="shared" si="13"/>
        <v>0</v>
      </c>
      <c r="T74" s="64">
        <f t="shared" si="14"/>
        <v>0</v>
      </c>
      <c r="U74" s="64">
        <f t="shared" si="15"/>
        <v>3378</v>
      </c>
      <c r="V74" s="64">
        <f t="shared" si="16"/>
        <v>3378</v>
      </c>
      <c r="W74" s="64">
        <f t="shared" si="17"/>
        <v>0</v>
      </c>
      <c r="X74" s="64">
        <f t="shared" si="18"/>
        <v>0</v>
      </c>
    </row>
    <row r="75" spans="1:24">
      <c r="A75" s="76">
        <v>72</v>
      </c>
      <c r="B75" s="77">
        <v>280</v>
      </c>
      <c r="C75" s="77" t="s">
        <v>15</v>
      </c>
      <c r="D75" s="77" t="s">
        <v>228</v>
      </c>
      <c r="E75" s="78" t="s">
        <v>306</v>
      </c>
      <c r="F75" s="77">
        <v>28</v>
      </c>
      <c r="G75" s="96">
        <v>126</v>
      </c>
      <c r="H75" s="77" t="s">
        <v>24</v>
      </c>
      <c r="I75" s="79" t="s">
        <v>569</v>
      </c>
      <c r="J75" s="77">
        <v>33861</v>
      </c>
      <c r="K75" s="77">
        <v>3200</v>
      </c>
      <c r="L75" s="81">
        <v>483</v>
      </c>
      <c r="M75" s="77" t="s">
        <v>27</v>
      </c>
      <c r="N75" s="77" t="s">
        <v>22</v>
      </c>
      <c r="O75" s="82">
        <v>6</v>
      </c>
      <c r="P75" s="82">
        <f t="shared" si="10"/>
        <v>2898</v>
      </c>
      <c r="Q75" s="83">
        <f t="shared" si="11"/>
        <v>0</v>
      </c>
      <c r="R75" s="64">
        <f t="shared" si="12"/>
        <v>0</v>
      </c>
      <c r="S75" s="64">
        <f t="shared" si="13"/>
        <v>0</v>
      </c>
      <c r="T75" s="64">
        <f t="shared" si="14"/>
        <v>0</v>
      </c>
      <c r="U75" s="64">
        <f t="shared" si="15"/>
        <v>2898</v>
      </c>
      <c r="V75" s="64">
        <f t="shared" si="16"/>
        <v>2898</v>
      </c>
      <c r="W75" s="64">
        <f t="shared" si="17"/>
        <v>0</v>
      </c>
      <c r="X75" s="64">
        <f t="shared" si="18"/>
        <v>0</v>
      </c>
    </row>
    <row r="76" spans="1:24">
      <c r="A76" s="76">
        <v>73</v>
      </c>
      <c r="B76" s="77">
        <v>281</v>
      </c>
      <c r="C76" s="77" t="s">
        <v>15</v>
      </c>
      <c r="D76" s="77" t="s">
        <v>228</v>
      </c>
      <c r="E76" s="78" t="s">
        <v>306</v>
      </c>
      <c r="F76" s="77">
        <v>28</v>
      </c>
      <c r="G76" s="96">
        <v>126</v>
      </c>
      <c r="H76" s="77" t="s">
        <v>24</v>
      </c>
      <c r="I76" s="79" t="s">
        <v>569</v>
      </c>
      <c r="J76" s="77">
        <v>33861</v>
      </c>
      <c r="K76" s="77">
        <v>3200</v>
      </c>
      <c r="L76" s="81">
        <v>168</v>
      </c>
      <c r="M76" s="77" t="s">
        <v>27</v>
      </c>
      <c r="N76" s="77" t="s">
        <v>22</v>
      </c>
      <c r="O76" s="82">
        <v>6</v>
      </c>
      <c r="P76" s="82">
        <f t="shared" si="10"/>
        <v>1008</v>
      </c>
      <c r="Q76" s="83">
        <f t="shared" si="11"/>
        <v>0</v>
      </c>
      <c r="R76" s="64">
        <f t="shared" si="12"/>
        <v>0</v>
      </c>
      <c r="S76" s="64">
        <f t="shared" si="13"/>
        <v>0</v>
      </c>
      <c r="T76" s="64">
        <f t="shared" si="14"/>
        <v>0</v>
      </c>
      <c r="U76" s="64">
        <f t="shared" si="15"/>
        <v>1008</v>
      </c>
      <c r="V76" s="64">
        <f t="shared" si="16"/>
        <v>1008</v>
      </c>
      <c r="W76" s="64">
        <f t="shared" si="17"/>
        <v>0</v>
      </c>
      <c r="X76" s="64">
        <f t="shared" si="18"/>
        <v>0</v>
      </c>
    </row>
    <row r="77" spans="1:24">
      <c r="A77" s="76">
        <v>74</v>
      </c>
      <c r="B77" s="77">
        <v>282</v>
      </c>
      <c r="C77" s="77" t="s">
        <v>15</v>
      </c>
      <c r="D77" s="77" t="s">
        <v>228</v>
      </c>
      <c r="E77" s="78" t="s">
        <v>307</v>
      </c>
      <c r="F77" s="77">
        <v>28</v>
      </c>
      <c r="G77" s="96">
        <v>129</v>
      </c>
      <c r="H77" s="77" t="s">
        <v>24</v>
      </c>
      <c r="I77" s="79" t="s">
        <v>568</v>
      </c>
      <c r="J77" s="77">
        <v>1785</v>
      </c>
      <c r="K77" s="77">
        <v>4263</v>
      </c>
      <c r="L77" s="81">
        <v>611</v>
      </c>
      <c r="M77" s="77" t="s">
        <v>27</v>
      </c>
      <c r="N77" s="77" t="s">
        <v>22</v>
      </c>
      <c r="O77" s="82">
        <v>6</v>
      </c>
      <c r="P77" s="82">
        <f t="shared" si="10"/>
        <v>3666</v>
      </c>
      <c r="Q77" s="83">
        <f t="shared" si="11"/>
        <v>0</v>
      </c>
      <c r="R77" s="64">
        <f t="shared" si="12"/>
        <v>0</v>
      </c>
      <c r="S77" s="64">
        <f t="shared" si="13"/>
        <v>0</v>
      </c>
      <c r="T77" s="64">
        <f t="shared" si="14"/>
        <v>0</v>
      </c>
      <c r="U77" s="64">
        <f t="shared" si="15"/>
        <v>3666</v>
      </c>
      <c r="V77" s="64">
        <f t="shared" si="16"/>
        <v>3666</v>
      </c>
      <c r="W77" s="64">
        <f t="shared" si="17"/>
        <v>0</v>
      </c>
      <c r="X77" s="64">
        <f t="shared" si="18"/>
        <v>0</v>
      </c>
    </row>
    <row r="78" spans="1:24">
      <c r="A78" s="76">
        <v>75</v>
      </c>
      <c r="B78" s="77">
        <v>283</v>
      </c>
      <c r="C78" s="77" t="s">
        <v>15</v>
      </c>
      <c r="D78" s="77" t="s">
        <v>228</v>
      </c>
      <c r="E78" s="78" t="s">
        <v>307</v>
      </c>
      <c r="F78" s="77">
        <v>28</v>
      </c>
      <c r="G78" s="96">
        <v>129</v>
      </c>
      <c r="H78" s="77" t="s">
        <v>24</v>
      </c>
      <c r="I78" s="79" t="s">
        <v>568</v>
      </c>
      <c r="J78" s="77">
        <v>1785</v>
      </c>
      <c r="K78" s="77">
        <v>4263</v>
      </c>
      <c r="L78" s="81">
        <v>468</v>
      </c>
      <c r="M78" s="77" t="s">
        <v>27</v>
      </c>
      <c r="N78" s="77" t="s">
        <v>22</v>
      </c>
      <c r="O78" s="82">
        <v>6</v>
      </c>
      <c r="P78" s="82">
        <f t="shared" si="10"/>
        <v>2808</v>
      </c>
      <c r="Q78" s="83">
        <f t="shared" si="11"/>
        <v>0</v>
      </c>
      <c r="R78" s="64">
        <f t="shared" si="12"/>
        <v>0</v>
      </c>
      <c r="S78" s="64">
        <f t="shared" si="13"/>
        <v>0</v>
      </c>
      <c r="T78" s="64">
        <f t="shared" si="14"/>
        <v>0</v>
      </c>
      <c r="U78" s="64">
        <f t="shared" si="15"/>
        <v>2808</v>
      </c>
      <c r="V78" s="64">
        <f t="shared" si="16"/>
        <v>2808</v>
      </c>
      <c r="W78" s="64">
        <f t="shared" si="17"/>
        <v>0</v>
      </c>
      <c r="X78" s="64">
        <f t="shared" si="18"/>
        <v>0</v>
      </c>
    </row>
    <row r="79" spans="1:24" ht="24">
      <c r="A79" s="76">
        <v>76</v>
      </c>
      <c r="B79" s="77">
        <v>284</v>
      </c>
      <c r="C79" s="77" t="s">
        <v>15</v>
      </c>
      <c r="D79" s="77" t="s">
        <v>228</v>
      </c>
      <c r="E79" s="78" t="s">
        <v>308</v>
      </c>
      <c r="F79" s="77">
        <v>19.28</v>
      </c>
      <c r="G79" s="96" t="s">
        <v>309</v>
      </c>
      <c r="H79" s="77" t="s">
        <v>24</v>
      </c>
      <c r="I79" s="79" t="s">
        <v>567</v>
      </c>
      <c r="J79" s="77">
        <v>33260</v>
      </c>
      <c r="K79" s="77">
        <v>500</v>
      </c>
      <c r="L79" s="81">
        <v>9</v>
      </c>
      <c r="M79" s="77" t="s">
        <v>27</v>
      </c>
      <c r="N79" s="77" t="s">
        <v>22</v>
      </c>
      <c r="O79" s="82">
        <v>6</v>
      </c>
      <c r="P79" s="82">
        <f t="shared" si="10"/>
        <v>54</v>
      </c>
      <c r="Q79" s="83">
        <f t="shared" si="11"/>
        <v>0</v>
      </c>
      <c r="R79" s="64">
        <f t="shared" si="12"/>
        <v>0</v>
      </c>
      <c r="S79" s="64">
        <f t="shared" si="13"/>
        <v>0</v>
      </c>
      <c r="T79" s="64">
        <f t="shared" si="14"/>
        <v>0</v>
      </c>
      <c r="U79" s="64">
        <f t="shared" si="15"/>
        <v>54</v>
      </c>
      <c r="V79" s="64">
        <f t="shared" si="16"/>
        <v>54</v>
      </c>
      <c r="W79" s="64">
        <f t="shared" si="17"/>
        <v>0</v>
      </c>
      <c r="X79" s="64">
        <f t="shared" si="18"/>
        <v>0</v>
      </c>
    </row>
    <row r="80" spans="1:24" ht="24">
      <c r="A80" s="76">
        <v>77</v>
      </c>
      <c r="B80" s="77">
        <v>285</v>
      </c>
      <c r="C80" s="77" t="s">
        <v>15</v>
      </c>
      <c r="D80" s="77" t="s">
        <v>228</v>
      </c>
      <c r="E80" s="78" t="s">
        <v>308</v>
      </c>
      <c r="F80" s="77">
        <v>19.28</v>
      </c>
      <c r="G80" s="96" t="s">
        <v>310</v>
      </c>
      <c r="H80" s="77" t="s">
        <v>24</v>
      </c>
      <c r="I80" s="79" t="s">
        <v>566</v>
      </c>
      <c r="J80" s="77">
        <v>33261</v>
      </c>
      <c r="K80" s="77">
        <v>500</v>
      </c>
      <c r="L80" s="81">
        <v>244</v>
      </c>
      <c r="M80" s="77" t="s">
        <v>27</v>
      </c>
      <c r="N80" s="77" t="s">
        <v>22</v>
      </c>
      <c r="O80" s="82">
        <v>6</v>
      </c>
      <c r="P80" s="82">
        <f t="shared" si="10"/>
        <v>1464</v>
      </c>
      <c r="Q80" s="83">
        <f t="shared" si="11"/>
        <v>0</v>
      </c>
      <c r="R80" s="64">
        <f t="shared" si="12"/>
        <v>0</v>
      </c>
      <c r="S80" s="64">
        <f t="shared" si="13"/>
        <v>0</v>
      </c>
      <c r="T80" s="64">
        <f t="shared" si="14"/>
        <v>0</v>
      </c>
      <c r="U80" s="64">
        <f t="shared" si="15"/>
        <v>1464</v>
      </c>
      <c r="V80" s="64">
        <f t="shared" si="16"/>
        <v>1464</v>
      </c>
      <c r="W80" s="64">
        <f t="shared" si="17"/>
        <v>0</v>
      </c>
      <c r="X80" s="64">
        <f t="shared" si="18"/>
        <v>0</v>
      </c>
    </row>
    <row r="81" spans="1:24" ht="36">
      <c r="A81" s="76">
        <v>78</v>
      </c>
      <c r="B81" s="77">
        <v>286</v>
      </c>
      <c r="C81" s="77" t="s">
        <v>15</v>
      </c>
      <c r="D81" s="77" t="s">
        <v>228</v>
      </c>
      <c r="E81" s="78" t="s">
        <v>311</v>
      </c>
      <c r="F81" s="77">
        <v>19.28</v>
      </c>
      <c r="G81" s="96" t="s">
        <v>312</v>
      </c>
      <c r="H81" s="77" t="s">
        <v>24</v>
      </c>
      <c r="I81" s="79" t="s">
        <v>565</v>
      </c>
      <c r="J81" s="77">
        <v>32556</v>
      </c>
      <c r="K81" s="77">
        <v>6272</v>
      </c>
      <c r="L81" s="81">
        <v>833</v>
      </c>
      <c r="M81" s="77" t="s">
        <v>27</v>
      </c>
      <c r="N81" s="77" t="s">
        <v>22</v>
      </c>
      <c r="O81" s="82">
        <v>6</v>
      </c>
      <c r="P81" s="82">
        <f t="shared" si="10"/>
        <v>4998</v>
      </c>
      <c r="Q81" s="83">
        <f t="shared" si="11"/>
        <v>0</v>
      </c>
      <c r="R81" s="64">
        <f t="shared" si="12"/>
        <v>0</v>
      </c>
      <c r="S81" s="64">
        <f t="shared" si="13"/>
        <v>0</v>
      </c>
      <c r="T81" s="64">
        <f t="shared" si="14"/>
        <v>0</v>
      </c>
      <c r="U81" s="64">
        <f t="shared" si="15"/>
        <v>4998</v>
      </c>
      <c r="V81" s="64">
        <f t="shared" si="16"/>
        <v>4998</v>
      </c>
      <c r="W81" s="64">
        <f t="shared" si="17"/>
        <v>0</v>
      </c>
      <c r="X81" s="64">
        <f t="shared" si="18"/>
        <v>0</v>
      </c>
    </row>
    <row r="82" spans="1:24">
      <c r="A82" s="76">
        <v>79</v>
      </c>
      <c r="B82" s="77">
        <v>289</v>
      </c>
      <c r="C82" s="77" t="s">
        <v>15</v>
      </c>
      <c r="D82" s="77" t="s">
        <v>228</v>
      </c>
      <c r="E82" s="78" t="s">
        <v>313</v>
      </c>
      <c r="F82" s="77">
        <v>114</v>
      </c>
      <c r="G82" s="87" t="s">
        <v>564</v>
      </c>
      <c r="H82" s="77" t="s">
        <v>210</v>
      </c>
      <c r="I82" s="79"/>
      <c r="J82" s="77"/>
      <c r="K82" s="77">
        <v>435</v>
      </c>
      <c r="L82" s="81">
        <v>8</v>
      </c>
      <c r="M82" s="77" t="s">
        <v>27</v>
      </c>
      <c r="N82" s="77" t="s">
        <v>22</v>
      </c>
      <c r="O82" s="82">
        <v>10</v>
      </c>
      <c r="P82" s="82">
        <f t="shared" si="10"/>
        <v>80</v>
      </c>
      <c r="Q82" s="83">
        <f t="shared" si="11"/>
        <v>0</v>
      </c>
      <c r="R82" s="64">
        <f t="shared" si="12"/>
        <v>0</v>
      </c>
      <c r="S82" s="64">
        <f t="shared" si="13"/>
        <v>0</v>
      </c>
      <c r="T82" s="64">
        <f t="shared" si="14"/>
        <v>0</v>
      </c>
      <c r="U82" s="64">
        <f t="shared" si="15"/>
        <v>80</v>
      </c>
      <c r="V82" s="64">
        <f t="shared" si="16"/>
        <v>0</v>
      </c>
      <c r="W82" s="64">
        <f t="shared" si="17"/>
        <v>80</v>
      </c>
      <c r="X82" s="64">
        <f t="shared" si="18"/>
        <v>0</v>
      </c>
    </row>
    <row r="83" spans="1:24">
      <c r="A83" s="76">
        <v>80</v>
      </c>
      <c r="B83" s="77">
        <v>290</v>
      </c>
      <c r="C83" s="77" t="s">
        <v>15</v>
      </c>
      <c r="D83" s="77" t="s">
        <v>228</v>
      </c>
      <c r="E83" s="78" t="s">
        <v>314</v>
      </c>
      <c r="F83" s="77">
        <v>114</v>
      </c>
      <c r="G83" s="87" t="s">
        <v>563</v>
      </c>
      <c r="H83" s="77" t="s">
        <v>210</v>
      </c>
      <c r="I83" s="79"/>
      <c r="J83" s="77"/>
      <c r="K83" s="77">
        <v>835</v>
      </c>
      <c r="L83" s="81">
        <v>64</v>
      </c>
      <c r="M83" s="77" t="s">
        <v>27</v>
      </c>
      <c r="N83" s="77" t="s">
        <v>22</v>
      </c>
      <c r="O83" s="82">
        <v>10</v>
      </c>
      <c r="P83" s="82">
        <f t="shared" si="10"/>
        <v>640</v>
      </c>
      <c r="Q83" s="83">
        <f t="shared" si="11"/>
        <v>0</v>
      </c>
      <c r="R83" s="64">
        <f t="shared" si="12"/>
        <v>0</v>
      </c>
      <c r="S83" s="64">
        <f t="shared" si="13"/>
        <v>0</v>
      </c>
      <c r="T83" s="64">
        <f t="shared" si="14"/>
        <v>0</v>
      </c>
      <c r="U83" s="64">
        <f t="shared" si="15"/>
        <v>640</v>
      </c>
      <c r="V83" s="64">
        <f t="shared" si="16"/>
        <v>0</v>
      </c>
      <c r="W83" s="64">
        <f t="shared" si="17"/>
        <v>640</v>
      </c>
      <c r="X83" s="64">
        <f t="shared" si="18"/>
        <v>0</v>
      </c>
    </row>
    <row r="84" spans="1:24">
      <c r="A84" s="76">
        <v>81</v>
      </c>
      <c r="B84" s="77">
        <v>292</v>
      </c>
      <c r="C84" s="77" t="s">
        <v>15</v>
      </c>
      <c r="D84" s="77" t="s">
        <v>228</v>
      </c>
      <c r="E84" s="78" t="s">
        <v>315</v>
      </c>
      <c r="F84" s="77">
        <v>114</v>
      </c>
      <c r="G84" s="96">
        <v>12</v>
      </c>
      <c r="H84" s="77" t="s">
        <v>210</v>
      </c>
      <c r="I84" s="79"/>
      <c r="J84" s="77"/>
      <c r="K84" s="77">
        <v>400</v>
      </c>
      <c r="L84" s="81">
        <v>14</v>
      </c>
      <c r="M84" s="77" t="s">
        <v>27</v>
      </c>
      <c r="N84" s="77" t="s">
        <v>22</v>
      </c>
      <c r="O84" s="82">
        <v>10</v>
      </c>
      <c r="P84" s="82">
        <f t="shared" si="10"/>
        <v>140</v>
      </c>
      <c r="Q84" s="83">
        <f t="shared" si="11"/>
        <v>0</v>
      </c>
      <c r="R84" s="64">
        <f t="shared" si="12"/>
        <v>0</v>
      </c>
      <c r="S84" s="64">
        <f t="shared" si="13"/>
        <v>0</v>
      </c>
      <c r="T84" s="64">
        <f t="shared" si="14"/>
        <v>0</v>
      </c>
      <c r="U84" s="64">
        <f t="shared" si="15"/>
        <v>140</v>
      </c>
      <c r="V84" s="64">
        <f t="shared" si="16"/>
        <v>0</v>
      </c>
      <c r="W84" s="64">
        <f t="shared" si="17"/>
        <v>140</v>
      </c>
      <c r="X84" s="64">
        <f t="shared" si="18"/>
        <v>0</v>
      </c>
    </row>
    <row r="85" spans="1:24" ht="36">
      <c r="A85" s="76">
        <v>82</v>
      </c>
      <c r="B85" s="77">
        <v>293</v>
      </c>
      <c r="C85" s="77" t="s">
        <v>15</v>
      </c>
      <c r="D85" s="77" t="s">
        <v>228</v>
      </c>
      <c r="E85" s="78" t="s">
        <v>316</v>
      </c>
      <c r="F85" s="77">
        <v>19.28</v>
      </c>
      <c r="G85" s="96" t="s">
        <v>312</v>
      </c>
      <c r="H85" s="77" t="s">
        <v>24</v>
      </c>
      <c r="I85" s="79" t="s">
        <v>562</v>
      </c>
      <c r="J85" s="77">
        <v>33256</v>
      </c>
      <c r="K85" s="77">
        <v>546</v>
      </c>
      <c r="L85" s="81">
        <v>267</v>
      </c>
      <c r="M85" s="77" t="s">
        <v>27</v>
      </c>
      <c r="N85" s="77" t="s">
        <v>22</v>
      </c>
      <c r="O85" s="82">
        <v>6</v>
      </c>
      <c r="P85" s="82">
        <f t="shared" si="10"/>
        <v>1602</v>
      </c>
      <c r="Q85" s="83">
        <f t="shared" si="11"/>
        <v>0</v>
      </c>
      <c r="R85" s="64">
        <f t="shared" si="12"/>
        <v>0</v>
      </c>
      <c r="S85" s="64">
        <f t="shared" si="13"/>
        <v>0</v>
      </c>
      <c r="T85" s="64">
        <f t="shared" si="14"/>
        <v>0</v>
      </c>
      <c r="U85" s="64">
        <f t="shared" si="15"/>
        <v>1602</v>
      </c>
      <c r="V85" s="64">
        <f t="shared" si="16"/>
        <v>1602</v>
      </c>
      <c r="W85" s="64">
        <f t="shared" si="17"/>
        <v>0</v>
      </c>
      <c r="X85" s="64">
        <f t="shared" si="18"/>
        <v>0</v>
      </c>
    </row>
    <row r="86" spans="1:24" ht="24">
      <c r="A86" s="76">
        <v>83</v>
      </c>
      <c r="B86" s="77">
        <v>294</v>
      </c>
      <c r="C86" s="77" t="s">
        <v>15</v>
      </c>
      <c r="D86" s="77" t="s">
        <v>228</v>
      </c>
      <c r="E86" s="78" t="s">
        <v>308</v>
      </c>
      <c r="F86" s="77">
        <v>19.28</v>
      </c>
      <c r="G86" s="96" t="s">
        <v>317</v>
      </c>
      <c r="H86" s="77" t="s">
        <v>24</v>
      </c>
      <c r="I86" s="79" t="s">
        <v>561</v>
      </c>
      <c r="J86" s="77">
        <v>33255</v>
      </c>
      <c r="K86" s="77">
        <v>1000</v>
      </c>
      <c r="L86" s="81">
        <v>1000</v>
      </c>
      <c r="M86" s="77" t="s">
        <v>27</v>
      </c>
      <c r="N86" s="77" t="s">
        <v>22</v>
      </c>
      <c r="O86" s="82">
        <v>6</v>
      </c>
      <c r="P86" s="82">
        <f t="shared" si="10"/>
        <v>6000</v>
      </c>
      <c r="Q86" s="83">
        <f t="shared" si="11"/>
        <v>0</v>
      </c>
      <c r="R86" s="64">
        <f t="shared" si="12"/>
        <v>0</v>
      </c>
      <c r="S86" s="64">
        <f t="shared" si="13"/>
        <v>0</v>
      </c>
      <c r="T86" s="64">
        <f t="shared" si="14"/>
        <v>0</v>
      </c>
      <c r="U86" s="64">
        <f t="shared" si="15"/>
        <v>6000</v>
      </c>
      <c r="V86" s="64">
        <f t="shared" si="16"/>
        <v>6000</v>
      </c>
      <c r="W86" s="64">
        <f t="shared" si="17"/>
        <v>0</v>
      </c>
      <c r="X86" s="64">
        <f t="shared" si="18"/>
        <v>0</v>
      </c>
    </row>
    <row r="87" spans="1:24">
      <c r="A87" s="76">
        <v>84</v>
      </c>
      <c r="B87" s="77">
        <v>298</v>
      </c>
      <c r="C87" s="77" t="s">
        <v>15</v>
      </c>
      <c r="D87" s="77" t="s">
        <v>228</v>
      </c>
      <c r="E87" s="78" t="s">
        <v>318</v>
      </c>
      <c r="F87" s="77">
        <v>114</v>
      </c>
      <c r="G87" s="87" t="s">
        <v>560</v>
      </c>
      <c r="H87" s="77" t="s">
        <v>210</v>
      </c>
      <c r="I87" s="79"/>
      <c r="J87" s="77"/>
      <c r="K87" s="77">
        <v>400</v>
      </c>
      <c r="L87" s="81">
        <v>215</v>
      </c>
      <c r="M87" s="77" t="s">
        <v>27</v>
      </c>
      <c r="N87" s="77" t="s">
        <v>22</v>
      </c>
      <c r="O87" s="82">
        <v>10</v>
      </c>
      <c r="P87" s="82">
        <f t="shared" si="10"/>
        <v>2150</v>
      </c>
      <c r="Q87" s="83">
        <f t="shared" si="11"/>
        <v>0</v>
      </c>
      <c r="R87" s="64">
        <f t="shared" si="12"/>
        <v>0</v>
      </c>
      <c r="S87" s="64">
        <f t="shared" si="13"/>
        <v>0</v>
      </c>
      <c r="T87" s="64">
        <f t="shared" si="14"/>
        <v>0</v>
      </c>
      <c r="U87" s="64">
        <f t="shared" si="15"/>
        <v>2150</v>
      </c>
      <c r="V87" s="64">
        <f t="shared" si="16"/>
        <v>0</v>
      </c>
      <c r="W87" s="64">
        <f t="shared" si="17"/>
        <v>2150</v>
      </c>
      <c r="X87" s="64">
        <f t="shared" si="18"/>
        <v>0</v>
      </c>
    </row>
    <row r="88" spans="1:24">
      <c r="A88" s="76">
        <v>85</v>
      </c>
      <c r="B88" s="77">
        <v>299</v>
      </c>
      <c r="C88" s="77" t="s">
        <v>15</v>
      </c>
      <c r="D88" s="77" t="s">
        <v>228</v>
      </c>
      <c r="E88" s="78" t="s">
        <v>189</v>
      </c>
      <c r="F88" s="87">
        <v>114</v>
      </c>
      <c r="G88" s="87" t="s">
        <v>559</v>
      </c>
      <c r="H88" s="77" t="s">
        <v>210</v>
      </c>
      <c r="I88" s="79"/>
      <c r="J88" s="77"/>
      <c r="K88" s="77">
        <v>400</v>
      </c>
      <c r="L88" s="81">
        <v>399</v>
      </c>
      <c r="M88" s="77" t="s">
        <v>27</v>
      </c>
      <c r="N88" s="77" t="s">
        <v>22</v>
      </c>
      <c r="O88" s="82">
        <v>10</v>
      </c>
      <c r="P88" s="82">
        <f t="shared" si="10"/>
        <v>3990</v>
      </c>
      <c r="Q88" s="83">
        <f t="shared" si="11"/>
        <v>0</v>
      </c>
      <c r="R88" s="64">
        <f t="shared" si="12"/>
        <v>0</v>
      </c>
      <c r="S88" s="64">
        <f t="shared" si="13"/>
        <v>0</v>
      </c>
      <c r="T88" s="64">
        <f t="shared" si="14"/>
        <v>0</v>
      </c>
      <c r="U88" s="64">
        <f t="shared" si="15"/>
        <v>3990</v>
      </c>
      <c r="V88" s="64">
        <f t="shared" si="16"/>
        <v>0</v>
      </c>
      <c r="W88" s="64">
        <f t="shared" si="17"/>
        <v>3990</v>
      </c>
      <c r="X88" s="64">
        <f t="shared" si="18"/>
        <v>0</v>
      </c>
    </row>
    <row r="89" spans="1:24">
      <c r="A89" s="76">
        <v>86</v>
      </c>
      <c r="B89" s="77">
        <v>300</v>
      </c>
      <c r="C89" s="77" t="s">
        <v>15</v>
      </c>
      <c r="D89" s="77" t="s">
        <v>228</v>
      </c>
      <c r="E89" s="78" t="s">
        <v>189</v>
      </c>
      <c r="F89" s="77">
        <v>114</v>
      </c>
      <c r="G89" s="87" t="s">
        <v>559</v>
      </c>
      <c r="H89" s="77" t="s">
        <v>210</v>
      </c>
      <c r="I89" s="79"/>
      <c r="J89" s="77"/>
      <c r="K89" s="77">
        <v>400</v>
      </c>
      <c r="L89" s="81">
        <v>399</v>
      </c>
      <c r="M89" s="77" t="s">
        <v>27</v>
      </c>
      <c r="N89" s="77" t="s">
        <v>22</v>
      </c>
      <c r="O89" s="82">
        <v>10</v>
      </c>
      <c r="P89" s="82">
        <f t="shared" si="10"/>
        <v>3990</v>
      </c>
      <c r="Q89" s="83">
        <f t="shared" si="11"/>
        <v>0</v>
      </c>
      <c r="R89" s="64">
        <f t="shared" si="12"/>
        <v>0</v>
      </c>
      <c r="S89" s="64">
        <f t="shared" si="13"/>
        <v>0</v>
      </c>
      <c r="T89" s="64">
        <f t="shared" si="14"/>
        <v>0</v>
      </c>
      <c r="U89" s="64">
        <f t="shared" si="15"/>
        <v>3990</v>
      </c>
      <c r="V89" s="64">
        <f t="shared" si="16"/>
        <v>0</v>
      </c>
      <c r="W89" s="64">
        <f t="shared" si="17"/>
        <v>3990</v>
      </c>
      <c r="X89" s="64">
        <f t="shared" si="18"/>
        <v>0</v>
      </c>
    </row>
    <row r="90" spans="1:24">
      <c r="A90" s="76">
        <v>87</v>
      </c>
      <c r="B90" s="77">
        <v>301</v>
      </c>
      <c r="C90" s="77" t="s">
        <v>15</v>
      </c>
      <c r="D90" s="77" t="s">
        <v>228</v>
      </c>
      <c r="E90" s="78" t="s">
        <v>189</v>
      </c>
      <c r="F90" s="77">
        <v>114</v>
      </c>
      <c r="G90" s="87" t="s">
        <v>559</v>
      </c>
      <c r="H90" s="77" t="s">
        <v>210</v>
      </c>
      <c r="I90" s="79"/>
      <c r="J90" s="77"/>
      <c r="K90" s="77">
        <v>400</v>
      </c>
      <c r="L90" s="81">
        <v>327</v>
      </c>
      <c r="M90" s="77" t="s">
        <v>27</v>
      </c>
      <c r="N90" s="77" t="s">
        <v>22</v>
      </c>
      <c r="O90" s="82">
        <v>10</v>
      </c>
      <c r="P90" s="82">
        <f t="shared" si="10"/>
        <v>3270</v>
      </c>
      <c r="Q90" s="83">
        <f t="shared" si="11"/>
        <v>0</v>
      </c>
      <c r="R90" s="64">
        <f t="shared" si="12"/>
        <v>0</v>
      </c>
      <c r="S90" s="64">
        <f t="shared" si="13"/>
        <v>0</v>
      </c>
      <c r="T90" s="64">
        <f t="shared" si="14"/>
        <v>0</v>
      </c>
      <c r="U90" s="64">
        <f t="shared" si="15"/>
        <v>3270</v>
      </c>
      <c r="V90" s="64">
        <f t="shared" si="16"/>
        <v>0</v>
      </c>
      <c r="W90" s="64">
        <f t="shared" si="17"/>
        <v>3270</v>
      </c>
      <c r="X90" s="64">
        <f t="shared" si="18"/>
        <v>0</v>
      </c>
    </row>
    <row r="91" spans="1:24">
      <c r="A91" s="76">
        <v>88</v>
      </c>
      <c r="B91" s="77">
        <v>302</v>
      </c>
      <c r="C91" s="77" t="s">
        <v>15</v>
      </c>
      <c r="D91" s="77" t="s">
        <v>228</v>
      </c>
      <c r="E91" s="78" t="s">
        <v>319</v>
      </c>
      <c r="F91" s="77">
        <v>114</v>
      </c>
      <c r="G91" s="96">
        <v>17</v>
      </c>
      <c r="H91" s="77" t="s">
        <v>24</v>
      </c>
      <c r="I91" s="79"/>
      <c r="J91" s="77"/>
      <c r="K91" s="77">
        <v>4500</v>
      </c>
      <c r="L91" s="81">
        <v>1432</v>
      </c>
      <c r="M91" s="77" t="s">
        <v>27</v>
      </c>
      <c r="N91" s="77" t="s">
        <v>22</v>
      </c>
      <c r="O91" s="82">
        <v>6</v>
      </c>
      <c r="P91" s="82">
        <f t="shared" si="10"/>
        <v>8592</v>
      </c>
      <c r="Q91" s="83">
        <f t="shared" si="11"/>
        <v>0</v>
      </c>
      <c r="R91" s="64">
        <f t="shared" si="12"/>
        <v>0</v>
      </c>
      <c r="S91" s="64">
        <f t="shared" si="13"/>
        <v>0</v>
      </c>
      <c r="T91" s="64">
        <f t="shared" si="14"/>
        <v>0</v>
      </c>
      <c r="U91" s="64">
        <f t="shared" si="15"/>
        <v>8592</v>
      </c>
      <c r="V91" s="64">
        <f t="shared" si="16"/>
        <v>8592</v>
      </c>
      <c r="W91" s="64">
        <f t="shared" si="17"/>
        <v>0</v>
      </c>
      <c r="X91" s="64">
        <f t="shared" si="18"/>
        <v>0</v>
      </c>
    </row>
    <row r="92" spans="1:24">
      <c r="A92" s="76">
        <v>89</v>
      </c>
      <c r="B92" s="77">
        <v>304</v>
      </c>
      <c r="C92" s="77" t="s">
        <v>15</v>
      </c>
      <c r="D92" s="77" t="s">
        <v>228</v>
      </c>
      <c r="E92" s="78" t="s">
        <v>320</v>
      </c>
      <c r="F92" s="77">
        <v>114</v>
      </c>
      <c r="G92" s="96" t="s">
        <v>321</v>
      </c>
      <c r="H92" s="77" t="s">
        <v>24</v>
      </c>
      <c r="I92" s="79"/>
      <c r="J92" s="77"/>
      <c r="K92" s="77">
        <v>1000</v>
      </c>
      <c r="L92" s="81">
        <v>311</v>
      </c>
      <c r="M92" s="77" t="s">
        <v>27</v>
      </c>
      <c r="N92" s="77" t="s">
        <v>22</v>
      </c>
      <c r="O92" s="82">
        <v>6</v>
      </c>
      <c r="P92" s="82">
        <f t="shared" si="10"/>
        <v>1866</v>
      </c>
      <c r="Q92" s="83">
        <f t="shared" si="11"/>
        <v>0</v>
      </c>
      <c r="R92" s="64">
        <f t="shared" si="12"/>
        <v>0</v>
      </c>
      <c r="S92" s="64">
        <f t="shared" si="13"/>
        <v>0</v>
      </c>
      <c r="T92" s="64">
        <f t="shared" si="14"/>
        <v>0</v>
      </c>
      <c r="U92" s="64">
        <f t="shared" si="15"/>
        <v>1866</v>
      </c>
      <c r="V92" s="64">
        <f t="shared" si="16"/>
        <v>1866</v>
      </c>
      <c r="W92" s="64">
        <f t="shared" si="17"/>
        <v>0</v>
      </c>
      <c r="X92" s="64">
        <f t="shared" si="18"/>
        <v>0</v>
      </c>
    </row>
    <row r="93" spans="1:24">
      <c r="A93" s="76">
        <v>90</v>
      </c>
      <c r="B93" s="77">
        <v>305</v>
      </c>
      <c r="C93" s="77" t="s">
        <v>15</v>
      </c>
      <c r="D93" s="77" t="s">
        <v>228</v>
      </c>
      <c r="E93" s="78" t="s">
        <v>322</v>
      </c>
      <c r="F93" s="77">
        <v>114</v>
      </c>
      <c r="G93" s="96" t="s">
        <v>323</v>
      </c>
      <c r="H93" s="77" t="s">
        <v>24</v>
      </c>
      <c r="I93" s="79"/>
      <c r="J93" s="77"/>
      <c r="K93" s="77">
        <v>1500</v>
      </c>
      <c r="L93" s="81">
        <v>302</v>
      </c>
      <c r="M93" s="77" t="s">
        <v>27</v>
      </c>
      <c r="N93" s="77" t="s">
        <v>22</v>
      </c>
      <c r="O93" s="82">
        <v>6</v>
      </c>
      <c r="P93" s="82">
        <f t="shared" si="10"/>
        <v>1812</v>
      </c>
      <c r="Q93" s="83">
        <f t="shared" si="11"/>
        <v>0</v>
      </c>
      <c r="R93" s="64">
        <f t="shared" si="12"/>
        <v>0</v>
      </c>
      <c r="S93" s="64">
        <f t="shared" si="13"/>
        <v>0</v>
      </c>
      <c r="T93" s="64">
        <f t="shared" si="14"/>
        <v>0</v>
      </c>
      <c r="U93" s="64">
        <f t="shared" si="15"/>
        <v>1812</v>
      </c>
      <c r="V93" s="64">
        <f t="shared" si="16"/>
        <v>1812</v>
      </c>
      <c r="W93" s="64">
        <f t="shared" si="17"/>
        <v>0</v>
      </c>
      <c r="X93" s="64">
        <f t="shared" si="18"/>
        <v>0</v>
      </c>
    </row>
    <row r="94" spans="1:24">
      <c r="A94" s="76">
        <v>91</v>
      </c>
      <c r="B94" s="77">
        <v>306</v>
      </c>
      <c r="C94" s="77" t="s">
        <v>15</v>
      </c>
      <c r="D94" s="77" t="s">
        <v>228</v>
      </c>
      <c r="E94" s="78" t="s">
        <v>324</v>
      </c>
      <c r="F94" s="77">
        <v>114</v>
      </c>
      <c r="G94" s="87" t="s">
        <v>558</v>
      </c>
      <c r="H94" s="77" t="s">
        <v>24</v>
      </c>
      <c r="I94" s="79"/>
      <c r="J94" s="77"/>
      <c r="K94" s="77">
        <v>1400</v>
      </c>
      <c r="L94" s="81">
        <v>178</v>
      </c>
      <c r="M94" s="77" t="s">
        <v>27</v>
      </c>
      <c r="N94" s="77" t="s">
        <v>22</v>
      </c>
      <c r="O94" s="82">
        <v>6</v>
      </c>
      <c r="P94" s="82">
        <f t="shared" si="10"/>
        <v>1068</v>
      </c>
      <c r="Q94" s="83">
        <f t="shared" si="11"/>
        <v>0</v>
      </c>
      <c r="R94" s="64">
        <f t="shared" si="12"/>
        <v>0</v>
      </c>
      <c r="S94" s="64">
        <f t="shared" si="13"/>
        <v>0</v>
      </c>
      <c r="T94" s="64">
        <f t="shared" si="14"/>
        <v>0</v>
      </c>
      <c r="U94" s="64">
        <f t="shared" si="15"/>
        <v>1068</v>
      </c>
      <c r="V94" s="64">
        <f t="shared" si="16"/>
        <v>1068</v>
      </c>
      <c r="W94" s="64">
        <f t="shared" si="17"/>
        <v>0</v>
      </c>
      <c r="X94" s="64">
        <f t="shared" si="18"/>
        <v>0</v>
      </c>
    </row>
    <row r="95" spans="1:24">
      <c r="A95" s="76">
        <v>92</v>
      </c>
      <c r="B95" s="77">
        <v>307</v>
      </c>
      <c r="C95" s="77" t="s">
        <v>15</v>
      </c>
      <c r="D95" s="77" t="s">
        <v>228</v>
      </c>
      <c r="E95" s="78" t="s">
        <v>324</v>
      </c>
      <c r="F95" s="77">
        <v>114</v>
      </c>
      <c r="G95" s="87" t="s">
        <v>558</v>
      </c>
      <c r="H95" s="77" t="s">
        <v>24</v>
      </c>
      <c r="I95" s="79"/>
      <c r="J95" s="77"/>
      <c r="K95" s="77">
        <v>1400</v>
      </c>
      <c r="L95" s="81">
        <v>458</v>
      </c>
      <c r="M95" s="77" t="s">
        <v>27</v>
      </c>
      <c r="N95" s="77" t="s">
        <v>22</v>
      </c>
      <c r="O95" s="82">
        <v>6</v>
      </c>
      <c r="P95" s="82">
        <f t="shared" si="10"/>
        <v>2748</v>
      </c>
      <c r="Q95" s="83">
        <f t="shared" si="11"/>
        <v>0</v>
      </c>
      <c r="R95" s="64">
        <f t="shared" si="12"/>
        <v>0</v>
      </c>
      <c r="S95" s="64">
        <f t="shared" si="13"/>
        <v>0</v>
      </c>
      <c r="T95" s="64">
        <f t="shared" si="14"/>
        <v>0</v>
      </c>
      <c r="U95" s="64">
        <f t="shared" si="15"/>
        <v>2748</v>
      </c>
      <c r="V95" s="64">
        <f t="shared" si="16"/>
        <v>2748</v>
      </c>
      <c r="W95" s="64">
        <f t="shared" si="17"/>
        <v>0</v>
      </c>
      <c r="X95" s="64">
        <f t="shared" si="18"/>
        <v>0</v>
      </c>
    </row>
    <row r="96" spans="1:24">
      <c r="A96" s="76">
        <v>93</v>
      </c>
      <c r="B96" s="77">
        <v>308</v>
      </c>
      <c r="C96" s="77" t="s">
        <v>15</v>
      </c>
      <c r="D96" s="77" t="s">
        <v>228</v>
      </c>
      <c r="E96" s="78" t="s">
        <v>325</v>
      </c>
      <c r="F96" s="77">
        <v>114</v>
      </c>
      <c r="G96" s="96">
        <v>23</v>
      </c>
      <c r="H96" s="77" t="s">
        <v>24</v>
      </c>
      <c r="I96" s="79"/>
      <c r="J96" s="77"/>
      <c r="K96" s="77">
        <v>1200</v>
      </c>
      <c r="L96" s="81">
        <v>392</v>
      </c>
      <c r="M96" s="77" t="s">
        <v>27</v>
      </c>
      <c r="N96" s="77" t="s">
        <v>22</v>
      </c>
      <c r="O96" s="82">
        <v>6</v>
      </c>
      <c r="P96" s="82">
        <f t="shared" si="10"/>
        <v>2352</v>
      </c>
      <c r="Q96" s="83">
        <f t="shared" si="11"/>
        <v>0</v>
      </c>
      <c r="R96" s="64">
        <f t="shared" si="12"/>
        <v>0</v>
      </c>
      <c r="S96" s="64">
        <f t="shared" si="13"/>
        <v>0</v>
      </c>
      <c r="T96" s="64">
        <f t="shared" si="14"/>
        <v>0</v>
      </c>
      <c r="U96" s="64">
        <f t="shared" si="15"/>
        <v>2352</v>
      </c>
      <c r="V96" s="64">
        <f t="shared" si="16"/>
        <v>2352</v>
      </c>
      <c r="W96" s="64">
        <f t="shared" si="17"/>
        <v>0</v>
      </c>
      <c r="X96" s="64">
        <f t="shared" si="18"/>
        <v>0</v>
      </c>
    </row>
    <row r="97" spans="1:24">
      <c r="A97" s="76">
        <v>94</v>
      </c>
      <c r="B97" s="77">
        <v>309</v>
      </c>
      <c r="C97" s="77" t="s">
        <v>15</v>
      </c>
      <c r="D97" s="77" t="s">
        <v>228</v>
      </c>
      <c r="E97" s="78" t="s">
        <v>325</v>
      </c>
      <c r="F97" s="77">
        <v>114</v>
      </c>
      <c r="G97" s="90">
        <v>23</v>
      </c>
      <c r="H97" s="77" t="s">
        <v>24</v>
      </c>
      <c r="I97" s="79"/>
      <c r="J97" s="77"/>
      <c r="K97" s="77">
        <v>1200</v>
      </c>
      <c r="L97" s="81">
        <v>167</v>
      </c>
      <c r="M97" s="77" t="s">
        <v>27</v>
      </c>
      <c r="N97" s="77" t="s">
        <v>22</v>
      </c>
      <c r="O97" s="82">
        <v>6</v>
      </c>
      <c r="P97" s="82">
        <f t="shared" si="10"/>
        <v>1002</v>
      </c>
      <c r="Q97" s="83">
        <f t="shared" si="11"/>
        <v>0</v>
      </c>
      <c r="R97" s="64">
        <f t="shared" si="12"/>
        <v>0</v>
      </c>
      <c r="S97" s="64">
        <f t="shared" si="13"/>
        <v>0</v>
      </c>
      <c r="T97" s="64">
        <f t="shared" si="14"/>
        <v>0</v>
      </c>
      <c r="U97" s="64">
        <f t="shared" si="15"/>
        <v>1002</v>
      </c>
      <c r="V97" s="64">
        <f t="shared" si="16"/>
        <v>1002</v>
      </c>
      <c r="W97" s="64">
        <f t="shared" si="17"/>
        <v>0</v>
      </c>
      <c r="X97" s="64">
        <f t="shared" si="18"/>
        <v>0</v>
      </c>
    </row>
    <row r="98" spans="1:24">
      <c r="A98" s="76">
        <v>95</v>
      </c>
      <c r="B98" s="77">
        <v>310</v>
      </c>
      <c r="C98" s="77" t="s">
        <v>15</v>
      </c>
      <c r="D98" s="77" t="s">
        <v>228</v>
      </c>
      <c r="E98" s="78" t="s">
        <v>326</v>
      </c>
      <c r="F98" s="77">
        <v>114</v>
      </c>
      <c r="G98" s="96">
        <v>26</v>
      </c>
      <c r="H98" s="77" t="s">
        <v>24</v>
      </c>
      <c r="I98" s="79"/>
      <c r="J98" s="77"/>
      <c r="K98" s="77">
        <v>6400</v>
      </c>
      <c r="L98" s="81">
        <v>468</v>
      </c>
      <c r="M98" s="77" t="s">
        <v>27</v>
      </c>
      <c r="N98" s="77" t="s">
        <v>22</v>
      </c>
      <c r="O98" s="82">
        <v>6</v>
      </c>
      <c r="P98" s="82">
        <f t="shared" si="10"/>
        <v>2808</v>
      </c>
      <c r="Q98" s="83">
        <f t="shared" si="11"/>
        <v>0</v>
      </c>
      <c r="R98" s="64">
        <f t="shared" si="12"/>
        <v>0</v>
      </c>
      <c r="S98" s="64">
        <f t="shared" si="13"/>
        <v>0</v>
      </c>
      <c r="T98" s="64">
        <f t="shared" si="14"/>
        <v>0</v>
      </c>
      <c r="U98" s="64">
        <f t="shared" si="15"/>
        <v>2808</v>
      </c>
      <c r="V98" s="64">
        <f t="shared" si="16"/>
        <v>2808</v>
      </c>
      <c r="W98" s="64">
        <f t="shared" si="17"/>
        <v>0</v>
      </c>
      <c r="X98" s="64">
        <f t="shared" si="18"/>
        <v>0</v>
      </c>
    </row>
    <row r="99" spans="1:24">
      <c r="A99" s="76">
        <v>96</v>
      </c>
      <c r="B99" s="77">
        <v>311</v>
      </c>
      <c r="C99" s="77" t="s">
        <v>15</v>
      </c>
      <c r="D99" s="77" t="s">
        <v>228</v>
      </c>
      <c r="E99" s="78" t="s">
        <v>326</v>
      </c>
      <c r="F99" s="77">
        <v>114</v>
      </c>
      <c r="G99" s="96">
        <v>26</v>
      </c>
      <c r="H99" s="77" t="s">
        <v>24</v>
      </c>
      <c r="I99" s="79"/>
      <c r="J99" s="77"/>
      <c r="K99" s="77">
        <v>6400</v>
      </c>
      <c r="L99" s="81">
        <v>935</v>
      </c>
      <c r="M99" s="77" t="s">
        <v>27</v>
      </c>
      <c r="N99" s="77" t="s">
        <v>22</v>
      </c>
      <c r="O99" s="82">
        <v>6</v>
      </c>
      <c r="P99" s="82">
        <f t="shared" si="10"/>
        <v>5610</v>
      </c>
      <c r="Q99" s="83">
        <f t="shared" si="11"/>
        <v>0</v>
      </c>
      <c r="R99" s="64">
        <f t="shared" si="12"/>
        <v>0</v>
      </c>
      <c r="S99" s="64">
        <f t="shared" si="13"/>
        <v>0</v>
      </c>
      <c r="T99" s="64">
        <f t="shared" si="14"/>
        <v>0</v>
      </c>
      <c r="U99" s="64">
        <f t="shared" si="15"/>
        <v>5610</v>
      </c>
      <c r="V99" s="64">
        <f t="shared" si="16"/>
        <v>5610</v>
      </c>
      <c r="W99" s="64">
        <f t="shared" si="17"/>
        <v>0</v>
      </c>
      <c r="X99" s="64">
        <f t="shared" si="18"/>
        <v>0</v>
      </c>
    </row>
    <row r="100" spans="1:24">
      <c r="A100" s="76">
        <v>97</v>
      </c>
      <c r="B100" s="77">
        <v>312</v>
      </c>
      <c r="C100" s="77" t="s">
        <v>15</v>
      </c>
      <c r="D100" s="77" t="s">
        <v>228</v>
      </c>
      <c r="E100" s="78" t="s">
        <v>327</v>
      </c>
      <c r="F100" s="77">
        <v>114</v>
      </c>
      <c r="G100" s="87" t="s">
        <v>557</v>
      </c>
      <c r="H100" s="77" t="s">
        <v>24</v>
      </c>
      <c r="I100" s="79"/>
      <c r="J100" s="77"/>
      <c r="K100" s="77">
        <v>1200</v>
      </c>
      <c r="L100" s="81">
        <v>120</v>
      </c>
      <c r="M100" s="77" t="s">
        <v>27</v>
      </c>
      <c r="N100" s="77" t="s">
        <v>22</v>
      </c>
      <c r="O100" s="82">
        <v>6</v>
      </c>
      <c r="P100" s="82">
        <f t="shared" ref="P100:P131" si="19">O100*L100</f>
        <v>720</v>
      </c>
      <c r="Q100" s="83">
        <f t="shared" si="11"/>
        <v>0</v>
      </c>
      <c r="R100" s="64">
        <f t="shared" si="12"/>
        <v>0</v>
      </c>
      <c r="S100" s="64">
        <f t="shared" si="13"/>
        <v>0</v>
      </c>
      <c r="T100" s="64">
        <f t="shared" si="14"/>
        <v>0</v>
      </c>
      <c r="U100" s="64">
        <f t="shared" si="15"/>
        <v>720</v>
      </c>
      <c r="V100" s="64">
        <f t="shared" si="16"/>
        <v>720</v>
      </c>
      <c r="W100" s="64">
        <f t="shared" si="17"/>
        <v>0</v>
      </c>
      <c r="X100" s="64">
        <f t="shared" si="18"/>
        <v>0</v>
      </c>
    </row>
    <row r="101" spans="1:24">
      <c r="A101" s="76">
        <v>98</v>
      </c>
      <c r="B101" s="77">
        <v>313</v>
      </c>
      <c r="C101" s="77" t="s">
        <v>15</v>
      </c>
      <c r="D101" s="77" t="s">
        <v>228</v>
      </c>
      <c r="E101" s="78" t="s">
        <v>328</v>
      </c>
      <c r="F101" s="77">
        <v>114</v>
      </c>
      <c r="G101" s="96" t="s">
        <v>329</v>
      </c>
      <c r="H101" s="77" t="s">
        <v>210</v>
      </c>
      <c r="I101" s="79" t="s">
        <v>556</v>
      </c>
      <c r="J101" s="77">
        <v>32765</v>
      </c>
      <c r="K101" s="77">
        <v>1700</v>
      </c>
      <c r="L101" s="81">
        <v>738</v>
      </c>
      <c r="M101" s="77" t="s">
        <v>27</v>
      </c>
      <c r="N101" s="77" t="s">
        <v>22</v>
      </c>
      <c r="O101" s="82">
        <v>10</v>
      </c>
      <c r="P101" s="82">
        <f t="shared" si="19"/>
        <v>7380</v>
      </c>
      <c r="Q101" s="83">
        <f t="shared" si="11"/>
        <v>0</v>
      </c>
      <c r="R101" s="64">
        <f t="shared" si="12"/>
        <v>0</v>
      </c>
      <c r="S101" s="64">
        <f t="shared" si="13"/>
        <v>0</v>
      </c>
      <c r="T101" s="64">
        <f t="shared" si="14"/>
        <v>0</v>
      </c>
      <c r="U101" s="64">
        <f t="shared" si="15"/>
        <v>7380</v>
      </c>
      <c r="V101" s="64">
        <f t="shared" si="16"/>
        <v>0</v>
      </c>
      <c r="W101" s="64">
        <f t="shared" si="17"/>
        <v>7380</v>
      </c>
      <c r="X101" s="64">
        <f t="shared" si="18"/>
        <v>0</v>
      </c>
    </row>
    <row r="102" spans="1:24">
      <c r="A102" s="76">
        <v>99</v>
      </c>
      <c r="B102" s="77">
        <v>314</v>
      </c>
      <c r="C102" s="77" t="s">
        <v>15</v>
      </c>
      <c r="D102" s="77" t="s">
        <v>228</v>
      </c>
      <c r="E102" s="78" t="s">
        <v>328</v>
      </c>
      <c r="F102" s="77">
        <v>114</v>
      </c>
      <c r="G102" s="96" t="s">
        <v>329</v>
      </c>
      <c r="H102" s="77" t="s">
        <v>210</v>
      </c>
      <c r="I102" s="79" t="s">
        <v>556</v>
      </c>
      <c r="J102" s="77">
        <v>32765</v>
      </c>
      <c r="K102" s="77">
        <v>1700</v>
      </c>
      <c r="L102" s="81">
        <v>244</v>
      </c>
      <c r="M102" s="77" t="s">
        <v>27</v>
      </c>
      <c r="N102" s="77" t="s">
        <v>22</v>
      </c>
      <c r="O102" s="82">
        <v>10</v>
      </c>
      <c r="P102" s="82">
        <f t="shared" si="19"/>
        <v>2440</v>
      </c>
      <c r="Q102" s="83">
        <f t="shared" si="11"/>
        <v>0</v>
      </c>
      <c r="R102" s="64">
        <f t="shared" si="12"/>
        <v>0</v>
      </c>
      <c r="S102" s="64">
        <f t="shared" si="13"/>
        <v>0</v>
      </c>
      <c r="T102" s="64">
        <f t="shared" si="14"/>
        <v>0</v>
      </c>
      <c r="U102" s="64">
        <f t="shared" si="15"/>
        <v>2440</v>
      </c>
      <c r="V102" s="64">
        <f t="shared" si="16"/>
        <v>0</v>
      </c>
      <c r="W102" s="64">
        <f t="shared" si="17"/>
        <v>2440</v>
      </c>
      <c r="X102" s="64">
        <f t="shared" si="18"/>
        <v>0</v>
      </c>
    </row>
    <row r="103" spans="1:24">
      <c r="A103" s="76">
        <v>100</v>
      </c>
      <c r="B103" s="77">
        <v>315</v>
      </c>
      <c r="C103" s="77" t="s">
        <v>15</v>
      </c>
      <c r="D103" s="77" t="s">
        <v>228</v>
      </c>
      <c r="E103" s="78" t="s">
        <v>330</v>
      </c>
      <c r="F103" s="77">
        <v>114</v>
      </c>
      <c r="G103" s="96">
        <v>29.32</v>
      </c>
      <c r="H103" s="77" t="s">
        <v>24</v>
      </c>
      <c r="I103" s="79" t="s">
        <v>555</v>
      </c>
      <c r="J103" s="77">
        <v>31935</v>
      </c>
      <c r="K103" s="77">
        <v>1447</v>
      </c>
      <c r="L103" s="81">
        <v>108</v>
      </c>
      <c r="M103" s="77" t="s">
        <v>27</v>
      </c>
      <c r="N103" s="77" t="s">
        <v>22</v>
      </c>
      <c r="O103" s="82">
        <v>6</v>
      </c>
      <c r="P103" s="82">
        <f t="shared" si="19"/>
        <v>648</v>
      </c>
      <c r="Q103" s="83">
        <f t="shared" si="11"/>
        <v>0</v>
      </c>
      <c r="R103" s="64">
        <f t="shared" si="12"/>
        <v>0</v>
      </c>
      <c r="S103" s="64">
        <f t="shared" si="13"/>
        <v>0</v>
      </c>
      <c r="T103" s="64">
        <f t="shared" si="14"/>
        <v>0</v>
      </c>
      <c r="U103" s="64">
        <f t="shared" si="15"/>
        <v>648</v>
      </c>
      <c r="V103" s="64">
        <f t="shared" si="16"/>
        <v>648</v>
      </c>
      <c r="W103" s="64">
        <f t="shared" si="17"/>
        <v>0</v>
      </c>
      <c r="X103" s="64">
        <f t="shared" si="18"/>
        <v>0</v>
      </c>
    </row>
    <row r="104" spans="1:24">
      <c r="A104" s="76">
        <v>101</v>
      </c>
      <c r="B104" s="77">
        <v>316</v>
      </c>
      <c r="C104" s="77" t="s">
        <v>15</v>
      </c>
      <c r="D104" s="77" t="s">
        <v>228</v>
      </c>
      <c r="E104" s="78" t="s">
        <v>330</v>
      </c>
      <c r="F104" s="77">
        <v>114</v>
      </c>
      <c r="G104" s="96">
        <v>29.32</v>
      </c>
      <c r="H104" s="77" t="s">
        <v>24</v>
      </c>
      <c r="I104" s="79" t="s">
        <v>555</v>
      </c>
      <c r="J104" s="77">
        <v>31935</v>
      </c>
      <c r="K104" s="77">
        <v>1447</v>
      </c>
      <c r="L104" s="81">
        <v>34</v>
      </c>
      <c r="M104" s="77" t="s">
        <v>27</v>
      </c>
      <c r="N104" s="77" t="s">
        <v>22</v>
      </c>
      <c r="O104" s="82">
        <v>6</v>
      </c>
      <c r="P104" s="82">
        <f t="shared" si="19"/>
        <v>204</v>
      </c>
      <c r="Q104" s="83">
        <f t="shared" si="11"/>
        <v>0</v>
      </c>
      <c r="R104" s="64">
        <f t="shared" si="12"/>
        <v>0</v>
      </c>
      <c r="S104" s="64">
        <f t="shared" si="13"/>
        <v>0</v>
      </c>
      <c r="T104" s="64">
        <f t="shared" si="14"/>
        <v>0</v>
      </c>
      <c r="U104" s="64">
        <f t="shared" si="15"/>
        <v>204</v>
      </c>
      <c r="V104" s="64">
        <f t="shared" si="16"/>
        <v>204</v>
      </c>
      <c r="W104" s="64">
        <f t="shared" si="17"/>
        <v>0</v>
      </c>
      <c r="X104" s="64">
        <f t="shared" si="18"/>
        <v>0</v>
      </c>
    </row>
    <row r="105" spans="1:24">
      <c r="A105" s="76">
        <v>102</v>
      </c>
      <c r="B105" s="77">
        <v>317</v>
      </c>
      <c r="C105" s="77" t="s">
        <v>15</v>
      </c>
      <c r="D105" s="77" t="s">
        <v>228</v>
      </c>
      <c r="E105" s="78" t="s">
        <v>330</v>
      </c>
      <c r="F105" s="77">
        <v>114</v>
      </c>
      <c r="G105" s="96">
        <v>29.32</v>
      </c>
      <c r="H105" s="77" t="s">
        <v>24</v>
      </c>
      <c r="I105" s="79" t="s">
        <v>555</v>
      </c>
      <c r="J105" s="77">
        <v>31935</v>
      </c>
      <c r="K105" s="77">
        <v>1447</v>
      </c>
      <c r="L105" s="81">
        <v>421</v>
      </c>
      <c r="M105" s="77" t="s">
        <v>27</v>
      </c>
      <c r="N105" s="77" t="s">
        <v>22</v>
      </c>
      <c r="O105" s="82">
        <v>6</v>
      </c>
      <c r="P105" s="82">
        <f t="shared" si="19"/>
        <v>2526</v>
      </c>
      <c r="Q105" s="83">
        <f t="shared" si="11"/>
        <v>0</v>
      </c>
      <c r="R105" s="64">
        <f t="shared" si="12"/>
        <v>0</v>
      </c>
      <c r="S105" s="64">
        <f t="shared" si="13"/>
        <v>0</v>
      </c>
      <c r="T105" s="64">
        <f t="shared" si="14"/>
        <v>0</v>
      </c>
      <c r="U105" s="64">
        <f t="shared" si="15"/>
        <v>2526</v>
      </c>
      <c r="V105" s="64">
        <f t="shared" si="16"/>
        <v>2526</v>
      </c>
      <c r="W105" s="64">
        <f t="shared" si="17"/>
        <v>0</v>
      </c>
      <c r="X105" s="64">
        <f t="shared" si="18"/>
        <v>0</v>
      </c>
    </row>
    <row r="106" spans="1:24">
      <c r="A106" s="76">
        <v>103</v>
      </c>
      <c r="B106" s="77">
        <v>318</v>
      </c>
      <c r="C106" s="77" t="s">
        <v>15</v>
      </c>
      <c r="D106" s="77" t="s">
        <v>228</v>
      </c>
      <c r="E106" s="78" t="s">
        <v>331</v>
      </c>
      <c r="F106" s="77">
        <v>114</v>
      </c>
      <c r="G106" s="96">
        <v>32</v>
      </c>
      <c r="H106" s="77" t="s">
        <v>24</v>
      </c>
      <c r="I106" s="79" t="s">
        <v>554</v>
      </c>
      <c r="J106" s="77">
        <v>31944</v>
      </c>
      <c r="K106" s="77">
        <v>1460</v>
      </c>
      <c r="L106" s="81">
        <v>436</v>
      </c>
      <c r="M106" s="77" t="s">
        <v>27</v>
      </c>
      <c r="N106" s="77" t="s">
        <v>22</v>
      </c>
      <c r="O106" s="82">
        <v>6</v>
      </c>
      <c r="P106" s="82">
        <f t="shared" si="19"/>
        <v>2616</v>
      </c>
      <c r="Q106" s="83">
        <f t="shared" si="11"/>
        <v>0</v>
      </c>
      <c r="R106" s="64">
        <f t="shared" si="12"/>
        <v>0</v>
      </c>
      <c r="S106" s="64">
        <f t="shared" si="13"/>
        <v>0</v>
      </c>
      <c r="T106" s="64">
        <f t="shared" si="14"/>
        <v>0</v>
      </c>
      <c r="U106" s="64">
        <f t="shared" si="15"/>
        <v>2616</v>
      </c>
      <c r="V106" s="64">
        <f t="shared" si="16"/>
        <v>2616</v>
      </c>
      <c r="W106" s="64">
        <f t="shared" si="17"/>
        <v>0</v>
      </c>
      <c r="X106" s="64">
        <f t="shared" si="18"/>
        <v>0</v>
      </c>
    </row>
    <row r="107" spans="1:24">
      <c r="A107" s="76">
        <v>104</v>
      </c>
      <c r="B107" s="77">
        <v>319</v>
      </c>
      <c r="C107" s="77" t="s">
        <v>15</v>
      </c>
      <c r="D107" s="77" t="s">
        <v>228</v>
      </c>
      <c r="E107" s="78" t="s">
        <v>331</v>
      </c>
      <c r="F107" s="77">
        <v>114</v>
      </c>
      <c r="G107" s="96">
        <v>32</v>
      </c>
      <c r="H107" s="77" t="s">
        <v>24</v>
      </c>
      <c r="I107" s="79" t="s">
        <v>554</v>
      </c>
      <c r="J107" s="77">
        <v>31944</v>
      </c>
      <c r="K107" s="77">
        <v>1460</v>
      </c>
      <c r="L107" s="81">
        <v>34</v>
      </c>
      <c r="M107" s="77" t="s">
        <v>27</v>
      </c>
      <c r="N107" s="77" t="s">
        <v>22</v>
      </c>
      <c r="O107" s="82">
        <v>6</v>
      </c>
      <c r="P107" s="82">
        <f t="shared" si="19"/>
        <v>204</v>
      </c>
      <c r="Q107" s="83">
        <f t="shared" si="11"/>
        <v>0</v>
      </c>
      <c r="R107" s="64">
        <f t="shared" si="12"/>
        <v>0</v>
      </c>
      <c r="S107" s="64">
        <f t="shared" si="13"/>
        <v>0</v>
      </c>
      <c r="T107" s="64">
        <f t="shared" si="14"/>
        <v>0</v>
      </c>
      <c r="U107" s="64">
        <f t="shared" si="15"/>
        <v>204</v>
      </c>
      <c r="V107" s="64">
        <f t="shared" si="16"/>
        <v>204</v>
      </c>
      <c r="W107" s="64">
        <f t="shared" si="17"/>
        <v>0</v>
      </c>
      <c r="X107" s="64">
        <f t="shared" si="18"/>
        <v>0</v>
      </c>
    </row>
    <row r="108" spans="1:24">
      <c r="A108" s="76">
        <v>105</v>
      </c>
      <c r="B108" s="77">
        <v>320</v>
      </c>
      <c r="C108" s="77" t="s">
        <v>15</v>
      </c>
      <c r="D108" s="77" t="s">
        <v>228</v>
      </c>
      <c r="E108" s="78" t="s">
        <v>331</v>
      </c>
      <c r="F108" s="77">
        <v>114</v>
      </c>
      <c r="G108" s="96">
        <v>32</v>
      </c>
      <c r="H108" s="77" t="s">
        <v>24</v>
      </c>
      <c r="I108" s="79" t="s">
        <v>554</v>
      </c>
      <c r="J108" s="77">
        <v>31944</v>
      </c>
      <c r="K108" s="77">
        <v>1460</v>
      </c>
      <c r="L108" s="81">
        <v>108</v>
      </c>
      <c r="M108" s="77" t="s">
        <v>27</v>
      </c>
      <c r="N108" s="77" t="s">
        <v>22</v>
      </c>
      <c r="O108" s="82">
        <v>6</v>
      </c>
      <c r="P108" s="82">
        <f t="shared" si="19"/>
        <v>648</v>
      </c>
      <c r="Q108" s="83">
        <f t="shared" si="11"/>
        <v>0</v>
      </c>
      <c r="R108" s="64">
        <f t="shared" si="12"/>
        <v>0</v>
      </c>
      <c r="S108" s="64">
        <f t="shared" si="13"/>
        <v>0</v>
      </c>
      <c r="T108" s="64">
        <f t="shared" si="14"/>
        <v>0</v>
      </c>
      <c r="U108" s="64">
        <f t="shared" si="15"/>
        <v>648</v>
      </c>
      <c r="V108" s="64">
        <f t="shared" si="16"/>
        <v>648</v>
      </c>
      <c r="W108" s="64">
        <f t="shared" si="17"/>
        <v>0</v>
      </c>
      <c r="X108" s="64">
        <f t="shared" si="18"/>
        <v>0</v>
      </c>
    </row>
    <row r="109" spans="1:24">
      <c r="A109" s="76">
        <v>106</v>
      </c>
      <c r="B109" s="77">
        <v>321</v>
      </c>
      <c r="C109" s="77" t="s">
        <v>15</v>
      </c>
      <c r="D109" s="77" t="s">
        <v>228</v>
      </c>
      <c r="E109" s="78" t="s">
        <v>332</v>
      </c>
      <c r="F109" s="77">
        <v>114</v>
      </c>
      <c r="G109" s="96">
        <v>1</v>
      </c>
      <c r="H109" s="77" t="s">
        <v>24</v>
      </c>
      <c r="I109" s="79"/>
      <c r="J109" s="77"/>
      <c r="K109" s="77">
        <v>600</v>
      </c>
      <c r="L109" s="81">
        <v>252</v>
      </c>
      <c r="M109" s="77" t="s">
        <v>27</v>
      </c>
      <c r="N109" s="77" t="s">
        <v>22</v>
      </c>
      <c r="O109" s="82">
        <v>6</v>
      </c>
      <c r="P109" s="82">
        <f t="shared" si="19"/>
        <v>1512</v>
      </c>
      <c r="Q109" s="83">
        <f t="shared" si="11"/>
        <v>0</v>
      </c>
      <c r="R109" s="64">
        <f t="shared" si="12"/>
        <v>0</v>
      </c>
      <c r="S109" s="64">
        <f t="shared" si="13"/>
        <v>0</v>
      </c>
      <c r="T109" s="64">
        <f t="shared" si="14"/>
        <v>0</v>
      </c>
      <c r="U109" s="64">
        <f t="shared" si="15"/>
        <v>1512</v>
      </c>
      <c r="V109" s="64">
        <f t="shared" si="16"/>
        <v>1512</v>
      </c>
      <c r="W109" s="64">
        <f t="shared" si="17"/>
        <v>0</v>
      </c>
      <c r="X109" s="64">
        <f t="shared" si="18"/>
        <v>0</v>
      </c>
    </row>
    <row r="110" spans="1:24">
      <c r="A110" s="76">
        <v>107</v>
      </c>
      <c r="B110" s="77">
        <v>322</v>
      </c>
      <c r="C110" s="77" t="s">
        <v>15</v>
      </c>
      <c r="D110" s="77" t="s">
        <v>228</v>
      </c>
      <c r="E110" s="78" t="s">
        <v>333</v>
      </c>
      <c r="F110" s="77">
        <v>114</v>
      </c>
      <c r="G110" s="96" t="s">
        <v>334</v>
      </c>
      <c r="H110" s="77" t="s">
        <v>210</v>
      </c>
      <c r="I110" s="79" t="s">
        <v>553</v>
      </c>
      <c r="J110" s="77">
        <v>32622</v>
      </c>
      <c r="K110" s="77">
        <v>56068</v>
      </c>
      <c r="L110" s="81">
        <v>12</v>
      </c>
      <c r="M110" s="77" t="s">
        <v>27</v>
      </c>
      <c r="N110" s="77" t="s">
        <v>22</v>
      </c>
      <c r="O110" s="82">
        <v>10</v>
      </c>
      <c r="P110" s="82">
        <f t="shared" si="19"/>
        <v>120</v>
      </c>
      <c r="Q110" s="83">
        <f t="shared" si="11"/>
        <v>0</v>
      </c>
      <c r="R110" s="64">
        <f t="shared" si="12"/>
        <v>0</v>
      </c>
      <c r="S110" s="64">
        <f t="shared" si="13"/>
        <v>0</v>
      </c>
      <c r="T110" s="64">
        <f t="shared" si="14"/>
        <v>0</v>
      </c>
      <c r="U110" s="64">
        <f t="shared" si="15"/>
        <v>120</v>
      </c>
      <c r="V110" s="64">
        <f t="shared" si="16"/>
        <v>0</v>
      </c>
      <c r="W110" s="64">
        <f t="shared" si="17"/>
        <v>120</v>
      </c>
      <c r="X110" s="64">
        <f t="shared" si="18"/>
        <v>0</v>
      </c>
    </row>
    <row r="111" spans="1:24">
      <c r="A111" s="76">
        <v>108</v>
      </c>
      <c r="B111" s="77">
        <v>323</v>
      </c>
      <c r="C111" s="77" t="s">
        <v>15</v>
      </c>
      <c r="D111" s="77" t="s">
        <v>228</v>
      </c>
      <c r="E111" s="78" t="s">
        <v>333</v>
      </c>
      <c r="F111" s="77">
        <v>114</v>
      </c>
      <c r="G111" s="96" t="s">
        <v>334</v>
      </c>
      <c r="H111" s="77" t="s">
        <v>210</v>
      </c>
      <c r="I111" s="79" t="s">
        <v>553</v>
      </c>
      <c r="J111" s="77">
        <v>32622</v>
      </c>
      <c r="K111" s="77">
        <v>56068</v>
      </c>
      <c r="L111" s="81">
        <v>1924</v>
      </c>
      <c r="M111" s="77" t="s">
        <v>27</v>
      </c>
      <c r="N111" s="77" t="s">
        <v>22</v>
      </c>
      <c r="O111" s="82">
        <v>10</v>
      </c>
      <c r="P111" s="82">
        <f t="shared" si="19"/>
        <v>19240</v>
      </c>
      <c r="Q111" s="83">
        <f t="shared" si="11"/>
        <v>0</v>
      </c>
      <c r="R111" s="64">
        <f t="shared" si="12"/>
        <v>0</v>
      </c>
      <c r="S111" s="64">
        <f t="shared" si="13"/>
        <v>0</v>
      </c>
      <c r="T111" s="64">
        <f t="shared" si="14"/>
        <v>0</v>
      </c>
      <c r="U111" s="64">
        <f t="shared" si="15"/>
        <v>19240</v>
      </c>
      <c r="V111" s="64">
        <f t="shared" si="16"/>
        <v>0</v>
      </c>
      <c r="W111" s="64">
        <f t="shared" si="17"/>
        <v>19240</v>
      </c>
      <c r="X111" s="64">
        <f t="shared" si="18"/>
        <v>0</v>
      </c>
    </row>
    <row r="112" spans="1:24">
      <c r="A112" s="76">
        <v>109</v>
      </c>
      <c r="B112" s="77">
        <v>324</v>
      </c>
      <c r="C112" s="77" t="s">
        <v>15</v>
      </c>
      <c r="D112" s="77" t="s">
        <v>228</v>
      </c>
      <c r="E112" s="78" t="s">
        <v>335</v>
      </c>
      <c r="F112" s="77">
        <v>114</v>
      </c>
      <c r="G112" s="96">
        <v>3</v>
      </c>
      <c r="H112" s="77" t="s">
        <v>24</v>
      </c>
      <c r="I112" s="79" t="s">
        <v>552</v>
      </c>
      <c r="J112" s="77">
        <v>38127</v>
      </c>
      <c r="K112" s="77">
        <v>200</v>
      </c>
      <c r="L112" s="81">
        <v>36</v>
      </c>
      <c r="M112" s="77" t="s">
        <v>27</v>
      </c>
      <c r="N112" s="77" t="s">
        <v>22</v>
      </c>
      <c r="O112" s="82">
        <v>6</v>
      </c>
      <c r="P112" s="82">
        <f t="shared" si="19"/>
        <v>216</v>
      </c>
      <c r="Q112" s="83">
        <f t="shared" si="11"/>
        <v>0</v>
      </c>
      <c r="R112" s="64">
        <f t="shared" si="12"/>
        <v>0</v>
      </c>
      <c r="S112" s="64">
        <f t="shared" si="13"/>
        <v>0</v>
      </c>
      <c r="T112" s="64">
        <f t="shared" si="14"/>
        <v>0</v>
      </c>
      <c r="U112" s="64">
        <f t="shared" si="15"/>
        <v>216</v>
      </c>
      <c r="V112" s="64">
        <f t="shared" si="16"/>
        <v>216</v>
      </c>
      <c r="W112" s="64">
        <f t="shared" si="17"/>
        <v>0</v>
      </c>
      <c r="X112" s="64">
        <f t="shared" si="18"/>
        <v>0</v>
      </c>
    </row>
    <row r="113" spans="1:24">
      <c r="A113" s="76">
        <v>110</v>
      </c>
      <c r="B113" s="77">
        <v>325</v>
      </c>
      <c r="C113" s="77" t="s">
        <v>15</v>
      </c>
      <c r="D113" s="77" t="s">
        <v>228</v>
      </c>
      <c r="E113" s="78" t="s">
        <v>336</v>
      </c>
      <c r="F113" s="77">
        <v>114</v>
      </c>
      <c r="G113" s="96">
        <v>4</v>
      </c>
      <c r="H113" s="77" t="s">
        <v>24</v>
      </c>
      <c r="I113" s="79"/>
      <c r="J113" s="77"/>
      <c r="K113" s="77">
        <v>200</v>
      </c>
      <c r="L113" s="81">
        <v>37</v>
      </c>
      <c r="M113" s="77" t="s">
        <v>27</v>
      </c>
      <c r="N113" s="77" t="s">
        <v>22</v>
      </c>
      <c r="O113" s="82">
        <v>6</v>
      </c>
      <c r="P113" s="82">
        <f t="shared" si="19"/>
        <v>222</v>
      </c>
      <c r="Q113" s="83">
        <f t="shared" si="11"/>
        <v>0</v>
      </c>
      <c r="R113" s="64">
        <f t="shared" si="12"/>
        <v>0</v>
      </c>
      <c r="S113" s="64">
        <f t="shared" si="13"/>
        <v>0</v>
      </c>
      <c r="T113" s="64">
        <f t="shared" si="14"/>
        <v>0</v>
      </c>
      <c r="U113" s="64">
        <f t="shared" si="15"/>
        <v>222</v>
      </c>
      <c r="V113" s="64">
        <f t="shared" si="16"/>
        <v>222</v>
      </c>
      <c r="W113" s="64">
        <f t="shared" si="17"/>
        <v>0</v>
      </c>
      <c r="X113" s="64">
        <f t="shared" si="18"/>
        <v>0</v>
      </c>
    </row>
    <row r="114" spans="1:24">
      <c r="A114" s="76">
        <v>111</v>
      </c>
      <c r="B114" s="77">
        <v>326</v>
      </c>
      <c r="C114" s="77" t="s">
        <v>15</v>
      </c>
      <c r="D114" s="77" t="s">
        <v>228</v>
      </c>
      <c r="E114" s="78" t="s">
        <v>337</v>
      </c>
      <c r="F114" s="77">
        <v>114</v>
      </c>
      <c r="G114" s="96">
        <v>5</v>
      </c>
      <c r="H114" s="77" t="s">
        <v>24</v>
      </c>
      <c r="I114" s="79" t="s">
        <v>551</v>
      </c>
      <c r="J114" s="77">
        <v>32851</v>
      </c>
      <c r="K114" s="77">
        <v>300</v>
      </c>
      <c r="L114" s="81">
        <v>55</v>
      </c>
      <c r="M114" s="77" t="s">
        <v>27</v>
      </c>
      <c r="N114" s="77" t="s">
        <v>22</v>
      </c>
      <c r="O114" s="82">
        <v>6</v>
      </c>
      <c r="P114" s="82">
        <f t="shared" si="19"/>
        <v>330</v>
      </c>
      <c r="Q114" s="83">
        <f t="shared" si="11"/>
        <v>0</v>
      </c>
      <c r="R114" s="64">
        <f t="shared" si="12"/>
        <v>0</v>
      </c>
      <c r="S114" s="64">
        <f t="shared" si="13"/>
        <v>0</v>
      </c>
      <c r="T114" s="64">
        <f t="shared" si="14"/>
        <v>0</v>
      </c>
      <c r="U114" s="64">
        <f t="shared" si="15"/>
        <v>330</v>
      </c>
      <c r="V114" s="64">
        <f t="shared" si="16"/>
        <v>330</v>
      </c>
      <c r="W114" s="64">
        <f t="shared" si="17"/>
        <v>0</v>
      </c>
      <c r="X114" s="64">
        <f t="shared" si="18"/>
        <v>0</v>
      </c>
    </row>
    <row r="115" spans="1:24">
      <c r="A115" s="76">
        <v>112</v>
      </c>
      <c r="B115" s="77">
        <v>327</v>
      </c>
      <c r="C115" s="77" t="s">
        <v>15</v>
      </c>
      <c r="D115" s="77" t="s">
        <v>228</v>
      </c>
      <c r="E115" s="78" t="s">
        <v>338</v>
      </c>
      <c r="F115" s="77">
        <v>114</v>
      </c>
      <c r="G115" s="96">
        <v>5</v>
      </c>
      <c r="H115" s="77" t="s">
        <v>24</v>
      </c>
      <c r="I115" s="79"/>
      <c r="J115" s="77"/>
      <c r="K115" s="77">
        <v>300</v>
      </c>
      <c r="L115" s="81">
        <v>56</v>
      </c>
      <c r="M115" s="77" t="s">
        <v>27</v>
      </c>
      <c r="N115" s="77" t="s">
        <v>22</v>
      </c>
      <c r="O115" s="82">
        <v>6</v>
      </c>
      <c r="P115" s="82">
        <f t="shared" si="19"/>
        <v>336</v>
      </c>
      <c r="Q115" s="83">
        <f t="shared" si="11"/>
        <v>0</v>
      </c>
      <c r="R115" s="64">
        <f t="shared" si="12"/>
        <v>0</v>
      </c>
      <c r="S115" s="64">
        <f t="shared" si="13"/>
        <v>0</v>
      </c>
      <c r="T115" s="64">
        <f t="shared" si="14"/>
        <v>0</v>
      </c>
      <c r="U115" s="64">
        <f t="shared" si="15"/>
        <v>336</v>
      </c>
      <c r="V115" s="64">
        <f t="shared" si="16"/>
        <v>336</v>
      </c>
      <c r="W115" s="64">
        <f t="shared" si="17"/>
        <v>0</v>
      </c>
      <c r="X115" s="64">
        <f t="shared" si="18"/>
        <v>0</v>
      </c>
    </row>
    <row r="116" spans="1:24">
      <c r="A116" s="76">
        <v>113</v>
      </c>
      <c r="B116" s="77">
        <v>328</v>
      </c>
      <c r="C116" s="77" t="s">
        <v>15</v>
      </c>
      <c r="D116" s="77" t="s">
        <v>228</v>
      </c>
      <c r="E116" s="78" t="s">
        <v>339</v>
      </c>
      <c r="F116" s="77">
        <v>114</v>
      </c>
      <c r="G116" s="96">
        <v>6</v>
      </c>
      <c r="H116" s="77" t="s">
        <v>24</v>
      </c>
      <c r="I116" s="79"/>
      <c r="J116" s="77"/>
      <c r="K116" s="77">
        <v>300</v>
      </c>
      <c r="L116" s="81">
        <v>56</v>
      </c>
      <c r="M116" s="77" t="s">
        <v>27</v>
      </c>
      <c r="N116" s="77" t="s">
        <v>22</v>
      </c>
      <c r="O116" s="82">
        <v>6</v>
      </c>
      <c r="P116" s="82">
        <f t="shared" si="19"/>
        <v>336</v>
      </c>
      <c r="Q116" s="83">
        <f t="shared" si="11"/>
        <v>0</v>
      </c>
      <c r="R116" s="64">
        <f t="shared" si="12"/>
        <v>0</v>
      </c>
      <c r="S116" s="64">
        <f t="shared" si="13"/>
        <v>0</v>
      </c>
      <c r="T116" s="64">
        <f t="shared" si="14"/>
        <v>0</v>
      </c>
      <c r="U116" s="64">
        <f t="shared" si="15"/>
        <v>336</v>
      </c>
      <c r="V116" s="64">
        <f t="shared" si="16"/>
        <v>336</v>
      </c>
      <c r="W116" s="64">
        <f t="shared" si="17"/>
        <v>0</v>
      </c>
      <c r="X116" s="64">
        <f t="shared" si="18"/>
        <v>0</v>
      </c>
    </row>
    <row r="117" spans="1:24">
      <c r="A117" s="76">
        <v>114</v>
      </c>
      <c r="B117" s="77">
        <v>331</v>
      </c>
      <c r="C117" s="77" t="s">
        <v>15</v>
      </c>
      <c r="D117" s="77" t="s">
        <v>228</v>
      </c>
      <c r="E117" s="78" t="s">
        <v>340</v>
      </c>
      <c r="F117" s="77">
        <v>114</v>
      </c>
      <c r="G117" s="96">
        <v>9</v>
      </c>
      <c r="H117" s="77" t="s">
        <v>24</v>
      </c>
      <c r="I117" s="79"/>
      <c r="J117" s="77"/>
      <c r="K117" s="77">
        <v>400</v>
      </c>
      <c r="L117" s="81">
        <v>5</v>
      </c>
      <c r="M117" s="77" t="s">
        <v>27</v>
      </c>
      <c r="N117" s="77" t="s">
        <v>22</v>
      </c>
      <c r="O117" s="82">
        <v>6</v>
      </c>
      <c r="P117" s="82">
        <f t="shared" si="19"/>
        <v>30</v>
      </c>
      <c r="Q117" s="83">
        <f t="shared" si="11"/>
        <v>0</v>
      </c>
      <c r="R117" s="64">
        <f t="shared" si="12"/>
        <v>0</v>
      </c>
      <c r="S117" s="64">
        <f t="shared" si="13"/>
        <v>0</v>
      </c>
      <c r="T117" s="64">
        <f t="shared" si="14"/>
        <v>0</v>
      </c>
      <c r="U117" s="64">
        <f t="shared" si="15"/>
        <v>30</v>
      </c>
      <c r="V117" s="64">
        <f t="shared" si="16"/>
        <v>30</v>
      </c>
      <c r="W117" s="64">
        <f t="shared" si="17"/>
        <v>0</v>
      </c>
      <c r="X117" s="64">
        <f t="shared" si="18"/>
        <v>0</v>
      </c>
    </row>
    <row r="118" spans="1:24">
      <c r="A118" s="76">
        <v>115</v>
      </c>
      <c r="B118" s="77">
        <v>332</v>
      </c>
      <c r="C118" s="77" t="s">
        <v>15</v>
      </c>
      <c r="D118" s="77" t="s">
        <v>228</v>
      </c>
      <c r="E118" s="78" t="s">
        <v>341</v>
      </c>
      <c r="F118" s="77">
        <v>114</v>
      </c>
      <c r="G118" s="96">
        <v>34</v>
      </c>
      <c r="H118" s="77" t="s">
        <v>24</v>
      </c>
      <c r="I118" s="79"/>
      <c r="J118" s="77"/>
      <c r="K118" s="77">
        <v>1791</v>
      </c>
      <c r="L118" s="81">
        <v>181</v>
      </c>
      <c r="M118" s="77" t="s">
        <v>27</v>
      </c>
      <c r="N118" s="77" t="s">
        <v>22</v>
      </c>
      <c r="O118" s="82">
        <v>6</v>
      </c>
      <c r="P118" s="82">
        <f t="shared" si="19"/>
        <v>1086</v>
      </c>
      <c r="Q118" s="83">
        <f t="shared" si="11"/>
        <v>0</v>
      </c>
      <c r="R118" s="64">
        <f t="shared" si="12"/>
        <v>0</v>
      </c>
      <c r="S118" s="64">
        <f t="shared" si="13"/>
        <v>0</v>
      </c>
      <c r="T118" s="64">
        <f t="shared" si="14"/>
        <v>0</v>
      </c>
      <c r="U118" s="64">
        <f t="shared" si="15"/>
        <v>1086</v>
      </c>
      <c r="V118" s="64">
        <f t="shared" si="16"/>
        <v>1086</v>
      </c>
      <c r="W118" s="64">
        <f t="shared" si="17"/>
        <v>0</v>
      </c>
      <c r="X118" s="64">
        <f t="shared" si="18"/>
        <v>0</v>
      </c>
    </row>
    <row r="119" spans="1:24">
      <c r="A119" s="76">
        <v>116</v>
      </c>
      <c r="B119" s="77">
        <v>333</v>
      </c>
      <c r="C119" s="77" t="s">
        <v>15</v>
      </c>
      <c r="D119" s="77" t="s">
        <v>228</v>
      </c>
      <c r="E119" s="78" t="s">
        <v>337</v>
      </c>
      <c r="F119" s="77">
        <v>114</v>
      </c>
      <c r="G119" s="96">
        <v>35</v>
      </c>
      <c r="H119" s="77" t="s">
        <v>24</v>
      </c>
      <c r="I119" s="79" t="s">
        <v>550</v>
      </c>
      <c r="J119" s="77">
        <v>30596</v>
      </c>
      <c r="K119" s="77">
        <v>2899</v>
      </c>
      <c r="L119" s="81">
        <v>903</v>
      </c>
      <c r="M119" s="77" t="s">
        <v>27</v>
      </c>
      <c r="N119" s="77" t="s">
        <v>22</v>
      </c>
      <c r="O119" s="82">
        <v>6</v>
      </c>
      <c r="P119" s="82">
        <f t="shared" si="19"/>
        <v>5418</v>
      </c>
      <c r="Q119" s="83">
        <f t="shared" si="11"/>
        <v>0</v>
      </c>
      <c r="R119" s="64">
        <f t="shared" si="12"/>
        <v>0</v>
      </c>
      <c r="S119" s="64">
        <f t="shared" si="13"/>
        <v>0</v>
      </c>
      <c r="T119" s="64">
        <f t="shared" si="14"/>
        <v>0</v>
      </c>
      <c r="U119" s="64">
        <f t="shared" si="15"/>
        <v>5418</v>
      </c>
      <c r="V119" s="64">
        <f t="shared" si="16"/>
        <v>5418</v>
      </c>
      <c r="W119" s="64">
        <f t="shared" si="17"/>
        <v>0</v>
      </c>
      <c r="X119" s="64">
        <f t="shared" si="18"/>
        <v>0</v>
      </c>
    </row>
    <row r="120" spans="1:24">
      <c r="A120" s="76">
        <v>117</v>
      </c>
      <c r="B120" s="77">
        <v>334</v>
      </c>
      <c r="C120" s="77" t="s">
        <v>15</v>
      </c>
      <c r="D120" s="77" t="s">
        <v>228</v>
      </c>
      <c r="E120" s="78" t="s">
        <v>342</v>
      </c>
      <c r="F120" s="77">
        <v>114</v>
      </c>
      <c r="G120" s="96">
        <v>36</v>
      </c>
      <c r="H120" s="77" t="s">
        <v>24</v>
      </c>
      <c r="I120" s="79"/>
      <c r="J120" s="77"/>
      <c r="K120" s="77">
        <v>2200</v>
      </c>
      <c r="L120" s="81">
        <v>590</v>
      </c>
      <c r="M120" s="77" t="s">
        <v>27</v>
      </c>
      <c r="N120" s="77" t="s">
        <v>22</v>
      </c>
      <c r="O120" s="82">
        <v>6</v>
      </c>
      <c r="P120" s="82">
        <f t="shared" si="19"/>
        <v>3540</v>
      </c>
      <c r="Q120" s="83">
        <f t="shared" si="11"/>
        <v>0</v>
      </c>
      <c r="R120" s="64">
        <f t="shared" si="12"/>
        <v>0</v>
      </c>
      <c r="S120" s="64">
        <f t="shared" si="13"/>
        <v>0</v>
      </c>
      <c r="T120" s="64">
        <f t="shared" si="14"/>
        <v>0</v>
      </c>
      <c r="U120" s="64">
        <f t="shared" si="15"/>
        <v>3540</v>
      </c>
      <c r="V120" s="64">
        <f t="shared" si="16"/>
        <v>3540</v>
      </c>
      <c r="W120" s="64">
        <f t="shared" si="17"/>
        <v>0</v>
      </c>
      <c r="X120" s="64">
        <f t="shared" si="18"/>
        <v>0</v>
      </c>
    </row>
    <row r="121" spans="1:24">
      <c r="A121" s="76">
        <v>118</v>
      </c>
      <c r="B121" s="77">
        <v>335</v>
      </c>
      <c r="C121" s="77" t="s">
        <v>15</v>
      </c>
      <c r="D121" s="77" t="s">
        <v>228</v>
      </c>
      <c r="E121" s="78" t="s">
        <v>343</v>
      </c>
      <c r="F121" s="77">
        <v>114</v>
      </c>
      <c r="G121" s="96">
        <v>38</v>
      </c>
      <c r="H121" s="77" t="s">
        <v>24</v>
      </c>
      <c r="I121" s="79"/>
      <c r="J121" s="77"/>
      <c r="K121" s="77">
        <v>2200</v>
      </c>
      <c r="L121" s="81">
        <v>424</v>
      </c>
      <c r="M121" s="77" t="s">
        <v>27</v>
      </c>
      <c r="N121" s="77" t="s">
        <v>22</v>
      </c>
      <c r="O121" s="82">
        <v>6</v>
      </c>
      <c r="P121" s="82">
        <f t="shared" si="19"/>
        <v>2544</v>
      </c>
      <c r="Q121" s="83">
        <f t="shared" si="11"/>
        <v>0</v>
      </c>
      <c r="R121" s="64">
        <f t="shared" si="12"/>
        <v>0</v>
      </c>
      <c r="S121" s="64">
        <f t="shared" si="13"/>
        <v>0</v>
      </c>
      <c r="T121" s="64">
        <f t="shared" si="14"/>
        <v>0</v>
      </c>
      <c r="U121" s="64">
        <f t="shared" si="15"/>
        <v>2544</v>
      </c>
      <c r="V121" s="64">
        <f t="shared" si="16"/>
        <v>2544</v>
      </c>
      <c r="W121" s="64">
        <f t="shared" si="17"/>
        <v>0</v>
      </c>
      <c r="X121" s="64">
        <f t="shared" si="18"/>
        <v>0</v>
      </c>
    </row>
    <row r="122" spans="1:24">
      <c r="A122" s="76">
        <v>119</v>
      </c>
      <c r="B122" s="77">
        <v>336</v>
      </c>
      <c r="C122" s="77" t="s">
        <v>15</v>
      </c>
      <c r="D122" s="77" t="s">
        <v>228</v>
      </c>
      <c r="E122" s="78" t="s">
        <v>344</v>
      </c>
      <c r="F122" s="77">
        <v>114</v>
      </c>
      <c r="G122" s="96">
        <v>39</v>
      </c>
      <c r="H122" s="77" t="s">
        <v>24</v>
      </c>
      <c r="I122" s="79"/>
      <c r="J122" s="77"/>
      <c r="K122" s="77">
        <v>2200</v>
      </c>
      <c r="L122" s="81">
        <v>444</v>
      </c>
      <c r="M122" s="77" t="s">
        <v>27</v>
      </c>
      <c r="N122" s="77" t="s">
        <v>22</v>
      </c>
      <c r="O122" s="82">
        <v>6</v>
      </c>
      <c r="P122" s="82">
        <f t="shared" si="19"/>
        <v>2664</v>
      </c>
      <c r="Q122" s="83">
        <f t="shared" si="11"/>
        <v>0</v>
      </c>
      <c r="R122" s="64">
        <f t="shared" si="12"/>
        <v>0</v>
      </c>
      <c r="S122" s="64">
        <f t="shared" si="13"/>
        <v>0</v>
      </c>
      <c r="T122" s="64">
        <f t="shared" si="14"/>
        <v>0</v>
      </c>
      <c r="U122" s="64">
        <f t="shared" si="15"/>
        <v>2664</v>
      </c>
      <c r="V122" s="64">
        <f t="shared" si="16"/>
        <v>2664</v>
      </c>
      <c r="W122" s="64">
        <f t="shared" si="17"/>
        <v>0</v>
      </c>
      <c r="X122" s="64">
        <f t="shared" si="18"/>
        <v>0</v>
      </c>
    </row>
    <row r="123" spans="1:24">
      <c r="A123" s="76">
        <v>120</v>
      </c>
      <c r="B123" s="77">
        <v>337</v>
      </c>
      <c r="C123" s="77" t="s">
        <v>15</v>
      </c>
      <c r="D123" s="77" t="s">
        <v>228</v>
      </c>
      <c r="E123" s="78" t="s">
        <v>333</v>
      </c>
      <c r="F123" s="77">
        <v>114</v>
      </c>
      <c r="G123" s="96">
        <v>41</v>
      </c>
      <c r="H123" s="77" t="s">
        <v>24</v>
      </c>
      <c r="I123" s="79"/>
      <c r="J123" s="77"/>
      <c r="K123" s="77">
        <v>4400</v>
      </c>
      <c r="L123" s="81">
        <v>1920</v>
      </c>
      <c r="M123" s="77" t="s">
        <v>27</v>
      </c>
      <c r="N123" s="77" t="s">
        <v>22</v>
      </c>
      <c r="O123" s="82">
        <v>6</v>
      </c>
      <c r="P123" s="82">
        <f t="shared" si="19"/>
        <v>11520</v>
      </c>
      <c r="Q123" s="83">
        <f t="shared" si="11"/>
        <v>0</v>
      </c>
      <c r="R123" s="64">
        <f t="shared" si="12"/>
        <v>0</v>
      </c>
      <c r="S123" s="64">
        <f t="shared" si="13"/>
        <v>0</v>
      </c>
      <c r="T123" s="64">
        <f t="shared" si="14"/>
        <v>0</v>
      </c>
      <c r="U123" s="64">
        <f t="shared" si="15"/>
        <v>11520</v>
      </c>
      <c r="V123" s="64">
        <f t="shared" si="16"/>
        <v>11520</v>
      </c>
      <c r="W123" s="64">
        <f t="shared" si="17"/>
        <v>0</v>
      </c>
      <c r="X123" s="64">
        <f t="shared" si="18"/>
        <v>0</v>
      </c>
    </row>
    <row r="124" spans="1:24">
      <c r="A124" s="76">
        <v>121</v>
      </c>
      <c r="B124" s="77">
        <v>338</v>
      </c>
      <c r="C124" s="77" t="s">
        <v>15</v>
      </c>
      <c r="D124" s="77" t="s">
        <v>228</v>
      </c>
      <c r="E124" s="78" t="s">
        <v>337</v>
      </c>
      <c r="F124" s="77">
        <v>114</v>
      </c>
      <c r="G124" s="96" t="s">
        <v>345</v>
      </c>
      <c r="H124" s="77" t="s">
        <v>24</v>
      </c>
      <c r="I124" s="79" t="s">
        <v>549</v>
      </c>
      <c r="J124" s="77">
        <v>32840</v>
      </c>
      <c r="K124" s="77">
        <v>1087</v>
      </c>
      <c r="L124" s="81">
        <v>405</v>
      </c>
      <c r="M124" s="77" t="s">
        <v>27</v>
      </c>
      <c r="N124" s="77" t="s">
        <v>22</v>
      </c>
      <c r="O124" s="82">
        <v>6</v>
      </c>
      <c r="P124" s="82">
        <f t="shared" si="19"/>
        <v>2430</v>
      </c>
      <c r="Q124" s="83">
        <f t="shared" si="11"/>
        <v>0</v>
      </c>
      <c r="R124" s="64">
        <f t="shared" si="12"/>
        <v>0</v>
      </c>
      <c r="S124" s="64">
        <f t="shared" si="13"/>
        <v>0</v>
      </c>
      <c r="T124" s="64">
        <f t="shared" si="14"/>
        <v>0</v>
      </c>
      <c r="U124" s="64">
        <f t="shared" si="15"/>
        <v>2430</v>
      </c>
      <c r="V124" s="64">
        <f t="shared" si="16"/>
        <v>2430</v>
      </c>
      <c r="W124" s="64">
        <f t="shared" si="17"/>
        <v>0</v>
      </c>
      <c r="X124" s="64">
        <f t="shared" si="18"/>
        <v>0</v>
      </c>
    </row>
    <row r="125" spans="1:24">
      <c r="A125" s="76">
        <v>122</v>
      </c>
      <c r="B125" s="77">
        <v>339</v>
      </c>
      <c r="C125" s="77" t="s">
        <v>15</v>
      </c>
      <c r="D125" s="77" t="s">
        <v>228</v>
      </c>
      <c r="E125" s="78" t="s">
        <v>339</v>
      </c>
      <c r="F125" s="77">
        <v>114</v>
      </c>
      <c r="G125" s="96" t="s">
        <v>346</v>
      </c>
      <c r="H125" s="77" t="s">
        <v>24</v>
      </c>
      <c r="I125" s="79"/>
      <c r="J125" s="77"/>
      <c r="K125" s="77">
        <v>2176</v>
      </c>
      <c r="L125" s="81">
        <v>408</v>
      </c>
      <c r="M125" s="77" t="s">
        <v>27</v>
      </c>
      <c r="N125" s="77" t="s">
        <v>22</v>
      </c>
      <c r="O125" s="82">
        <v>6</v>
      </c>
      <c r="P125" s="82">
        <f t="shared" si="19"/>
        <v>2448</v>
      </c>
      <c r="Q125" s="83">
        <f t="shared" si="11"/>
        <v>0</v>
      </c>
      <c r="R125" s="64">
        <f t="shared" si="12"/>
        <v>0</v>
      </c>
      <c r="S125" s="64">
        <f t="shared" si="13"/>
        <v>0</v>
      </c>
      <c r="T125" s="64">
        <f t="shared" si="14"/>
        <v>0</v>
      </c>
      <c r="U125" s="64">
        <f t="shared" si="15"/>
        <v>2448</v>
      </c>
      <c r="V125" s="64">
        <f t="shared" si="16"/>
        <v>2448</v>
      </c>
      <c r="W125" s="64">
        <f t="shared" si="17"/>
        <v>0</v>
      </c>
      <c r="X125" s="64">
        <f t="shared" si="18"/>
        <v>0</v>
      </c>
    </row>
    <row r="126" spans="1:24">
      <c r="A126" s="76">
        <v>123</v>
      </c>
      <c r="B126" s="77">
        <v>340</v>
      </c>
      <c r="C126" s="77" t="s">
        <v>15</v>
      </c>
      <c r="D126" s="77" t="s">
        <v>228</v>
      </c>
      <c r="E126" s="78" t="s">
        <v>347</v>
      </c>
      <c r="F126" s="77">
        <v>114</v>
      </c>
      <c r="G126" s="96">
        <v>43</v>
      </c>
      <c r="H126" s="77" t="s">
        <v>24</v>
      </c>
      <c r="I126" s="79" t="s">
        <v>548</v>
      </c>
      <c r="J126" s="77">
        <v>33769</v>
      </c>
      <c r="K126" s="77">
        <v>2200</v>
      </c>
      <c r="L126" s="81">
        <v>472</v>
      </c>
      <c r="M126" s="77" t="s">
        <v>27</v>
      </c>
      <c r="N126" s="77" t="s">
        <v>22</v>
      </c>
      <c r="O126" s="82">
        <v>6</v>
      </c>
      <c r="P126" s="82">
        <f t="shared" si="19"/>
        <v>2832</v>
      </c>
      <c r="Q126" s="83">
        <f t="shared" si="11"/>
        <v>0</v>
      </c>
      <c r="R126" s="64">
        <f t="shared" si="12"/>
        <v>0</v>
      </c>
      <c r="S126" s="64">
        <f t="shared" si="13"/>
        <v>0</v>
      </c>
      <c r="T126" s="64">
        <f t="shared" si="14"/>
        <v>0</v>
      </c>
      <c r="U126" s="64">
        <f t="shared" si="15"/>
        <v>2832</v>
      </c>
      <c r="V126" s="64">
        <f t="shared" si="16"/>
        <v>2832</v>
      </c>
      <c r="W126" s="64">
        <f t="shared" si="17"/>
        <v>0</v>
      </c>
      <c r="X126" s="64">
        <f t="shared" si="18"/>
        <v>0</v>
      </c>
    </row>
    <row r="127" spans="1:24">
      <c r="A127" s="76">
        <v>124</v>
      </c>
      <c r="B127" s="77">
        <v>341</v>
      </c>
      <c r="C127" s="77" t="s">
        <v>15</v>
      </c>
      <c r="D127" s="77" t="s">
        <v>228</v>
      </c>
      <c r="E127" s="78" t="s">
        <v>348</v>
      </c>
      <c r="F127" s="77">
        <v>114</v>
      </c>
      <c r="G127" s="96">
        <v>44</v>
      </c>
      <c r="H127" s="77" t="s">
        <v>24</v>
      </c>
      <c r="I127" s="79" t="s">
        <v>547</v>
      </c>
      <c r="J127" s="77">
        <v>38140</v>
      </c>
      <c r="K127" s="77">
        <v>600</v>
      </c>
      <c r="L127" s="81">
        <v>136</v>
      </c>
      <c r="M127" s="77" t="s">
        <v>27</v>
      </c>
      <c r="N127" s="77" t="s">
        <v>22</v>
      </c>
      <c r="O127" s="82">
        <v>6</v>
      </c>
      <c r="P127" s="82">
        <f t="shared" si="19"/>
        <v>816</v>
      </c>
      <c r="Q127" s="83">
        <f t="shared" si="11"/>
        <v>0</v>
      </c>
      <c r="R127" s="64">
        <f t="shared" si="12"/>
        <v>0</v>
      </c>
      <c r="S127" s="64">
        <f t="shared" si="13"/>
        <v>0</v>
      </c>
      <c r="T127" s="64">
        <f t="shared" si="14"/>
        <v>0</v>
      </c>
      <c r="U127" s="64">
        <f t="shared" si="15"/>
        <v>816</v>
      </c>
      <c r="V127" s="64">
        <f t="shared" si="16"/>
        <v>816</v>
      </c>
      <c r="W127" s="64">
        <f t="shared" si="17"/>
        <v>0</v>
      </c>
      <c r="X127" s="64">
        <f t="shared" si="18"/>
        <v>0</v>
      </c>
    </row>
    <row r="128" spans="1:24">
      <c r="A128" s="76">
        <v>125</v>
      </c>
      <c r="B128" s="77">
        <v>342</v>
      </c>
      <c r="C128" s="77" t="s">
        <v>15</v>
      </c>
      <c r="D128" s="77" t="s">
        <v>228</v>
      </c>
      <c r="E128" s="78" t="s">
        <v>349</v>
      </c>
      <c r="F128" s="77">
        <v>114</v>
      </c>
      <c r="G128" s="96" t="s">
        <v>350</v>
      </c>
      <c r="H128" s="77" t="s">
        <v>24</v>
      </c>
      <c r="I128" s="79"/>
      <c r="J128" s="77"/>
      <c r="K128" s="77">
        <v>1600</v>
      </c>
      <c r="L128" s="81">
        <v>240</v>
      </c>
      <c r="M128" s="77" t="s">
        <v>27</v>
      </c>
      <c r="N128" s="77" t="s">
        <v>22</v>
      </c>
      <c r="O128" s="82">
        <v>6</v>
      </c>
      <c r="P128" s="82">
        <f t="shared" si="19"/>
        <v>1440</v>
      </c>
      <c r="Q128" s="83">
        <f t="shared" si="11"/>
        <v>0</v>
      </c>
      <c r="R128" s="64">
        <f t="shared" si="12"/>
        <v>0</v>
      </c>
      <c r="S128" s="64">
        <f t="shared" si="13"/>
        <v>0</v>
      </c>
      <c r="T128" s="64">
        <f t="shared" si="14"/>
        <v>0</v>
      </c>
      <c r="U128" s="64">
        <f t="shared" si="15"/>
        <v>1440</v>
      </c>
      <c r="V128" s="64">
        <f t="shared" si="16"/>
        <v>1440</v>
      </c>
      <c r="W128" s="64">
        <f t="shared" si="17"/>
        <v>0</v>
      </c>
      <c r="X128" s="64">
        <f t="shared" si="18"/>
        <v>0</v>
      </c>
    </row>
    <row r="129" spans="1:24">
      <c r="A129" s="76">
        <v>126</v>
      </c>
      <c r="B129" s="77">
        <v>343</v>
      </c>
      <c r="C129" s="77" t="s">
        <v>15</v>
      </c>
      <c r="D129" s="77" t="s">
        <v>228</v>
      </c>
      <c r="E129" s="78" t="s">
        <v>351</v>
      </c>
      <c r="F129" s="77">
        <v>114</v>
      </c>
      <c r="G129" s="96">
        <v>45</v>
      </c>
      <c r="H129" s="77" t="s">
        <v>24</v>
      </c>
      <c r="I129" s="79"/>
      <c r="J129" s="77"/>
      <c r="K129" s="77">
        <v>4400</v>
      </c>
      <c r="L129" s="81">
        <v>776</v>
      </c>
      <c r="M129" s="77" t="s">
        <v>27</v>
      </c>
      <c r="N129" s="77" t="s">
        <v>22</v>
      </c>
      <c r="O129" s="82">
        <v>6</v>
      </c>
      <c r="P129" s="82">
        <f t="shared" si="19"/>
        <v>4656</v>
      </c>
      <c r="Q129" s="83">
        <f t="shared" si="11"/>
        <v>0</v>
      </c>
      <c r="R129" s="64">
        <f t="shared" si="12"/>
        <v>0</v>
      </c>
      <c r="S129" s="64">
        <f t="shared" si="13"/>
        <v>0</v>
      </c>
      <c r="T129" s="64">
        <f t="shared" si="14"/>
        <v>0</v>
      </c>
      <c r="U129" s="64">
        <f t="shared" si="15"/>
        <v>4656</v>
      </c>
      <c r="V129" s="64">
        <f t="shared" si="16"/>
        <v>4656</v>
      </c>
      <c r="W129" s="64">
        <f t="shared" si="17"/>
        <v>0</v>
      </c>
      <c r="X129" s="64">
        <f t="shared" si="18"/>
        <v>0</v>
      </c>
    </row>
    <row r="130" spans="1:24">
      <c r="A130" s="76">
        <v>127</v>
      </c>
      <c r="B130" s="77">
        <v>344</v>
      </c>
      <c r="C130" s="77" t="s">
        <v>15</v>
      </c>
      <c r="D130" s="77" t="s">
        <v>228</v>
      </c>
      <c r="E130" s="78" t="s">
        <v>352</v>
      </c>
      <c r="F130" s="77">
        <v>114</v>
      </c>
      <c r="G130" s="96">
        <v>46</v>
      </c>
      <c r="H130" s="77" t="s">
        <v>24</v>
      </c>
      <c r="I130" s="79"/>
      <c r="J130" s="77"/>
      <c r="K130" s="77">
        <v>4400</v>
      </c>
      <c r="L130" s="81">
        <v>772</v>
      </c>
      <c r="M130" s="77" t="s">
        <v>27</v>
      </c>
      <c r="N130" s="77" t="s">
        <v>22</v>
      </c>
      <c r="O130" s="82">
        <v>6</v>
      </c>
      <c r="P130" s="82">
        <f t="shared" si="19"/>
        <v>4632</v>
      </c>
      <c r="Q130" s="83">
        <f t="shared" si="11"/>
        <v>0</v>
      </c>
      <c r="R130" s="64">
        <f t="shared" si="12"/>
        <v>0</v>
      </c>
      <c r="S130" s="64">
        <f t="shared" si="13"/>
        <v>0</v>
      </c>
      <c r="T130" s="64">
        <f t="shared" si="14"/>
        <v>0</v>
      </c>
      <c r="U130" s="64">
        <f t="shared" si="15"/>
        <v>4632</v>
      </c>
      <c r="V130" s="64">
        <f t="shared" si="16"/>
        <v>4632</v>
      </c>
      <c r="W130" s="64">
        <f t="shared" si="17"/>
        <v>0</v>
      </c>
      <c r="X130" s="64">
        <f t="shared" si="18"/>
        <v>0</v>
      </c>
    </row>
    <row r="131" spans="1:24">
      <c r="A131" s="76">
        <v>128</v>
      </c>
      <c r="B131" s="77">
        <v>345</v>
      </c>
      <c r="C131" s="77" t="s">
        <v>15</v>
      </c>
      <c r="D131" s="77" t="s">
        <v>228</v>
      </c>
      <c r="E131" s="78" t="s">
        <v>353</v>
      </c>
      <c r="F131" s="77">
        <v>114</v>
      </c>
      <c r="G131" s="96" t="s">
        <v>354</v>
      </c>
      <c r="H131" s="77" t="s">
        <v>24</v>
      </c>
      <c r="I131" s="79"/>
      <c r="J131" s="77"/>
      <c r="K131" s="77">
        <v>1400</v>
      </c>
      <c r="L131" s="81">
        <v>369</v>
      </c>
      <c r="M131" s="77" t="s">
        <v>27</v>
      </c>
      <c r="N131" s="77" t="s">
        <v>22</v>
      </c>
      <c r="O131" s="82">
        <v>6</v>
      </c>
      <c r="P131" s="82">
        <f t="shared" si="19"/>
        <v>2214</v>
      </c>
      <c r="Q131" s="83">
        <f t="shared" si="11"/>
        <v>0</v>
      </c>
      <c r="R131" s="64">
        <f t="shared" si="12"/>
        <v>0</v>
      </c>
      <c r="S131" s="64">
        <f t="shared" si="13"/>
        <v>0</v>
      </c>
      <c r="T131" s="64">
        <f t="shared" si="14"/>
        <v>0</v>
      </c>
      <c r="U131" s="64">
        <f t="shared" si="15"/>
        <v>2214</v>
      </c>
      <c r="V131" s="64">
        <f t="shared" si="16"/>
        <v>2214</v>
      </c>
      <c r="W131" s="64">
        <f t="shared" si="17"/>
        <v>0</v>
      </c>
      <c r="X131" s="64">
        <f t="shared" si="18"/>
        <v>0</v>
      </c>
    </row>
    <row r="132" spans="1:24">
      <c r="A132" s="76">
        <v>129</v>
      </c>
      <c r="B132" s="77">
        <v>346</v>
      </c>
      <c r="C132" s="77" t="s">
        <v>15</v>
      </c>
      <c r="D132" s="77" t="s">
        <v>228</v>
      </c>
      <c r="E132" s="78" t="s">
        <v>355</v>
      </c>
      <c r="F132" s="77">
        <v>114</v>
      </c>
      <c r="G132" s="96">
        <v>49</v>
      </c>
      <c r="H132" s="77" t="s">
        <v>24</v>
      </c>
      <c r="I132" s="79"/>
      <c r="J132" s="77"/>
      <c r="K132" s="77">
        <v>2200</v>
      </c>
      <c r="L132" s="81">
        <v>316</v>
      </c>
      <c r="M132" s="77" t="s">
        <v>27</v>
      </c>
      <c r="N132" s="77" t="s">
        <v>22</v>
      </c>
      <c r="O132" s="82">
        <v>6</v>
      </c>
      <c r="P132" s="82">
        <f t="shared" ref="P132:P163" si="20">O132*L132</f>
        <v>1896</v>
      </c>
      <c r="Q132" s="83">
        <f t="shared" si="11"/>
        <v>0</v>
      </c>
      <c r="R132" s="64">
        <f t="shared" si="12"/>
        <v>0</v>
      </c>
      <c r="S132" s="64">
        <f t="shared" si="13"/>
        <v>0</v>
      </c>
      <c r="T132" s="64">
        <f t="shared" si="14"/>
        <v>0</v>
      </c>
      <c r="U132" s="64">
        <f t="shared" si="15"/>
        <v>1896</v>
      </c>
      <c r="V132" s="64">
        <f t="shared" si="16"/>
        <v>1896</v>
      </c>
      <c r="W132" s="64">
        <f t="shared" si="17"/>
        <v>0</v>
      </c>
      <c r="X132" s="64">
        <f t="shared" si="18"/>
        <v>0</v>
      </c>
    </row>
    <row r="133" spans="1:24">
      <c r="A133" s="76">
        <v>130</v>
      </c>
      <c r="B133" s="77">
        <v>347</v>
      </c>
      <c r="C133" s="77" t="s">
        <v>15</v>
      </c>
      <c r="D133" s="77" t="s">
        <v>228</v>
      </c>
      <c r="E133" s="78" t="s">
        <v>333</v>
      </c>
      <c r="F133" s="77">
        <v>114</v>
      </c>
      <c r="G133" s="96">
        <v>51</v>
      </c>
      <c r="H133" s="77" t="s">
        <v>24</v>
      </c>
      <c r="I133" s="79" t="s">
        <v>546</v>
      </c>
      <c r="J133" s="77">
        <v>33701</v>
      </c>
      <c r="K133" s="77" t="s">
        <v>356</v>
      </c>
      <c r="L133" s="81">
        <v>358</v>
      </c>
      <c r="M133" s="77" t="s">
        <v>27</v>
      </c>
      <c r="N133" s="77" t="s">
        <v>22</v>
      </c>
      <c r="O133" s="82">
        <v>6</v>
      </c>
      <c r="P133" s="82">
        <f t="shared" si="20"/>
        <v>2148</v>
      </c>
      <c r="Q133" s="83">
        <f t="shared" ref="Q133:Q196" si="21">IF(M133="Extravilan",P133,0)</f>
        <v>0</v>
      </c>
      <c r="R133" s="64">
        <f t="shared" ref="R133:R196" si="22">IF(H133="A",Q133,0)</f>
        <v>0</v>
      </c>
      <c r="S133" s="64">
        <f t="shared" ref="S133:S196" si="23">IF(H133="P",Q133,0)</f>
        <v>0</v>
      </c>
      <c r="T133" s="64">
        <f t="shared" ref="T133:T196" si="24">IF(H133="V",Q133,0)</f>
        <v>0</v>
      </c>
      <c r="U133" s="64">
        <f t="shared" ref="U133:U196" si="25">IF(M133="Intravilan",P133,0)</f>
        <v>2148</v>
      </c>
      <c r="V133" s="64">
        <f t="shared" ref="V133:V196" si="26">IF(H133="A",U133,0)</f>
        <v>2148</v>
      </c>
      <c r="W133" s="64">
        <f t="shared" ref="W133:W196" si="27">IF(H133="CC",U133,0)</f>
        <v>0</v>
      </c>
      <c r="X133" s="64">
        <f t="shared" ref="X133:X196" si="28">IF(H133="V",U133,0)</f>
        <v>0</v>
      </c>
    </row>
    <row r="134" spans="1:24">
      <c r="A134" s="76">
        <v>131</v>
      </c>
      <c r="B134" s="77">
        <v>348</v>
      </c>
      <c r="C134" s="77" t="s">
        <v>15</v>
      </c>
      <c r="D134" s="77" t="s">
        <v>228</v>
      </c>
      <c r="E134" s="78" t="s">
        <v>357</v>
      </c>
      <c r="F134" s="77">
        <v>114</v>
      </c>
      <c r="G134" s="96">
        <v>20</v>
      </c>
      <c r="H134" s="77" t="s">
        <v>24</v>
      </c>
      <c r="I134" s="79" t="s">
        <v>545</v>
      </c>
      <c r="J134" s="77">
        <v>33680</v>
      </c>
      <c r="K134" s="77">
        <v>1100</v>
      </c>
      <c r="L134" s="81">
        <v>339</v>
      </c>
      <c r="M134" s="77" t="s">
        <v>27</v>
      </c>
      <c r="N134" s="77" t="s">
        <v>22</v>
      </c>
      <c r="O134" s="82">
        <v>6</v>
      </c>
      <c r="P134" s="82">
        <f t="shared" si="20"/>
        <v>2034</v>
      </c>
      <c r="Q134" s="83">
        <f t="shared" si="21"/>
        <v>0</v>
      </c>
      <c r="R134" s="64">
        <f t="shared" si="22"/>
        <v>0</v>
      </c>
      <c r="S134" s="64">
        <f t="shared" si="23"/>
        <v>0</v>
      </c>
      <c r="T134" s="64">
        <f t="shared" si="24"/>
        <v>0</v>
      </c>
      <c r="U134" s="64">
        <f t="shared" si="25"/>
        <v>2034</v>
      </c>
      <c r="V134" s="64">
        <f t="shared" si="26"/>
        <v>2034</v>
      </c>
      <c r="W134" s="64">
        <f t="shared" si="27"/>
        <v>0</v>
      </c>
      <c r="X134" s="64">
        <f t="shared" si="28"/>
        <v>0</v>
      </c>
    </row>
    <row r="135" spans="1:24">
      <c r="A135" s="76">
        <v>132</v>
      </c>
      <c r="B135" s="77">
        <v>349</v>
      </c>
      <c r="C135" s="77" t="s">
        <v>15</v>
      </c>
      <c r="D135" s="77" t="s">
        <v>228</v>
      </c>
      <c r="E135" s="78" t="s">
        <v>357</v>
      </c>
      <c r="F135" s="77">
        <v>114</v>
      </c>
      <c r="G135" s="96">
        <v>45</v>
      </c>
      <c r="H135" s="77" t="s">
        <v>24</v>
      </c>
      <c r="I135" s="79" t="s">
        <v>544</v>
      </c>
      <c r="J135" s="77">
        <v>33681</v>
      </c>
      <c r="K135" s="77" t="s">
        <v>358</v>
      </c>
      <c r="L135" s="81">
        <v>12</v>
      </c>
      <c r="M135" s="77" t="s">
        <v>27</v>
      </c>
      <c r="N135" s="77" t="s">
        <v>22</v>
      </c>
      <c r="O135" s="82">
        <v>6</v>
      </c>
      <c r="P135" s="82">
        <f t="shared" si="20"/>
        <v>72</v>
      </c>
      <c r="Q135" s="83">
        <f t="shared" si="21"/>
        <v>0</v>
      </c>
      <c r="R135" s="64">
        <f t="shared" si="22"/>
        <v>0</v>
      </c>
      <c r="S135" s="64">
        <f t="shared" si="23"/>
        <v>0</v>
      </c>
      <c r="T135" s="64">
        <f t="shared" si="24"/>
        <v>0</v>
      </c>
      <c r="U135" s="64">
        <f t="shared" si="25"/>
        <v>72</v>
      </c>
      <c r="V135" s="64">
        <f t="shared" si="26"/>
        <v>72</v>
      </c>
      <c r="W135" s="64">
        <f t="shared" si="27"/>
        <v>0</v>
      </c>
      <c r="X135" s="64">
        <f t="shared" si="28"/>
        <v>0</v>
      </c>
    </row>
    <row r="136" spans="1:24">
      <c r="A136" s="76">
        <v>133</v>
      </c>
      <c r="B136" s="77">
        <v>350</v>
      </c>
      <c r="C136" s="77" t="s">
        <v>15</v>
      </c>
      <c r="D136" s="77" t="s">
        <v>228</v>
      </c>
      <c r="E136" s="78" t="s">
        <v>359</v>
      </c>
      <c r="F136" s="77">
        <v>114</v>
      </c>
      <c r="G136" s="96">
        <v>52</v>
      </c>
      <c r="H136" s="77" t="s">
        <v>24</v>
      </c>
      <c r="I136" s="79"/>
      <c r="J136" s="77"/>
      <c r="K136" s="77">
        <v>4352</v>
      </c>
      <c r="L136" s="81">
        <v>707</v>
      </c>
      <c r="M136" s="77" t="s">
        <v>27</v>
      </c>
      <c r="N136" s="77" t="s">
        <v>22</v>
      </c>
      <c r="O136" s="82">
        <v>6</v>
      </c>
      <c r="P136" s="82">
        <f t="shared" si="20"/>
        <v>4242</v>
      </c>
      <c r="Q136" s="83">
        <f t="shared" si="21"/>
        <v>0</v>
      </c>
      <c r="R136" s="64">
        <f t="shared" si="22"/>
        <v>0</v>
      </c>
      <c r="S136" s="64">
        <f t="shared" si="23"/>
        <v>0</v>
      </c>
      <c r="T136" s="64">
        <f t="shared" si="24"/>
        <v>0</v>
      </c>
      <c r="U136" s="64">
        <f t="shared" si="25"/>
        <v>4242</v>
      </c>
      <c r="V136" s="64">
        <f t="shared" si="26"/>
        <v>4242</v>
      </c>
      <c r="W136" s="64">
        <f t="shared" si="27"/>
        <v>0</v>
      </c>
      <c r="X136" s="64">
        <f t="shared" si="28"/>
        <v>0</v>
      </c>
    </row>
    <row r="137" spans="1:24">
      <c r="A137" s="76">
        <v>134</v>
      </c>
      <c r="B137" s="77">
        <v>351</v>
      </c>
      <c r="C137" s="77" t="s">
        <v>15</v>
      </c>
      <c r="D137" s="77" t="s">
        <v>228</v>
      </c>
      <c r="E137" s="78" t="s">
        <v>340</v>
      </c>
      <c r="F137" s="77">
        <v>114</v>
      </c>
      <c r="G137" s="96">
        <v>53</v>
      </c>
      <c r="H137" s="77" t="s">
        <v>24</v>
      </c>
      <c r="I137" s="79"/>
      <c r="J137" s="77"/>
      <c r="K137" s="77">
        <v>2176</v>
      </c>
      <c r="L137" s="81">
        <v>330</v>
      </c>
      <c r="M137" s="77" t="s">
        <v>27</v>
      </c>
      <c r="N137" s="77" t="s">
        <v>22</v>
      </c>
      <c r="O137" s="82">
        <v>6</v>
      </c>
      <c r="P137" s="82">
        <f t="shared" si="20"/>
        <v>1980</v>
      </c>
      <c r="Q137" s="83">
        <f t="shared" si="21"/>
        <v>0</v>
      </c>
      <c r="R137" s="64">
        <f t="shared" si="22"/>
        <v>0</v>
      </c>
      <c r="S137" s="64">
        <f t="shared" si="23"/>
        <v>0</v>
      </c>
      <c r="T137" s="64">
        <f t="shared" si="24"/>
        <v>0</v>
      </c>
      <c r="U137" s="64">
        <f t="shared" si="25"/>
        <v>1980</v>
      </c>
      <c r="V137" s="64">
        <f t="shared" si="26"/>
        <v>1980</v>
      </c>
      <c r="W137" s="64">
        <f t="shared" si="27"/>
        <v>0</v>
      </c>
      <c r="X137" s="64">
        <f t="shared" si="28"/>
        <v>0</v>
      </c>
    </row>
    <row r="138" spans="1:24">
      <c r="A138" s="76">
        <v>135</v>
      </c>
      <c r="B138" s="77">
        <v>352</v>
      </c>
      <c r="C138" s="77" t="s">
        <v>15</v>
      </c>
      <c r="D138" s="77" t="s">
        <v>228</v>
      </c>
      <c r="E138" s="78" t="s">
        <v>360</v>
      </c>
      <c r="F138" s="77">
        <v>114</v>
      </c>
      <c r="G138" s="96">
        <v>54</v>
      </c>
      <c r="H138" s="77" t="s">
        <v>24</v>
      </c>
      <c r="I138" s="79"/>
      <c r="J138" s="77"/>
      <c r="K138" s="77">
        <v>2176</v>
      </c>
      <c r="L138" s="81">
        <v>365</v>
      </c>
      <c r="M138" s="77" t="s">
        <v>27</v>
      </c>
      <c r="N138" s="77" t="s">
        <v>22</v>
      </c>
      <c r="O138" s="82">
        <v>6</v>
      </c>
      <c r="P138" s="82">
        <f t="shared" si="20"/>
        <v>2190</v>
      </c>
      <c r="Q138" s="83">
        <f t="shared" si="21"/>
        <v>0</v>
      </c>
      <c r="R138" s="64">
        <f t="shared" si="22"/>
        <v>0</v>
      </c>
      <c r="S138" s="64">
        <f t="shared" si="23"/>
        <v>0</v>
      </c>
      <c r="T138" s="64">
        <f t="shared" si="24"/>
        <v>0</v>
      </c>
      <c r="U138" s="64">
        <f t="shared" si="25"/>
        <v>2190</v>
      </c>
      <c r="V138" s="64">
        <f t="shared" si="26"/>
        <v>2190</v>
      </c>
      <c r="W138" s="64">
        <f t="shared" si="27"/>
        <v>0</v>
      </c>
      <c r="X138" s="64">
        <f t="shared" si="28"/>
        <v>0</v>
      </c>
    </row>
    <row r="139" spans="1:24">
      <c r="A139" s="76">
        <v>136</v>
      </c>
      <c r="B139" s="77">
        <v>353</v>
      </c>
      <c r="C139" s="77" t="s">
        <v>15</v>
      </c>
      <c r="D139" s="77" t="s">
        <v>228</v>
      </c>
      <c r="E139" s="78" t="s">
        <v>361</v>
      </c>
      <c r="F139" s="77">
        <v>114</v>
      </c>
      <c r="G139" s="96">
        <v>49</v>
      </c>
      <c r="H139" s="77" t="s">
        <v>24</v>
      </c>
      <c r="I139" s="79" t="s">
        <v>543</v>
      </c>
      <c r="J139" s="77">
        <v>34196</v>
      </c>
      <c r="K139" s="77">
        <v>1200</v>
      </c>
      <c r="L139" s="81">
        <v>309</v>
      </c>
      <c r="M139" s="77" t="s">
        <v>27</v>
      </c>
      <c r="N139" s="77" t="s">
        <v>22</v>
      </c>
      <c r="O139" s="82">
        <v>6</v>
      </c>
      <c r="P139" s="82">
        <f t="shared" si="20"/>
        <v>1854</v>
      </c>
      <c r="Q139" s="83">
        <f t="shared" si="21"/>
        <v>0</v>
      </c>
      <c r="R139" s="64">
        <f t="shared" si="22"/>
        <v>0</v>
      </c>
      <c r="S139" s="64">
        <f t="shared" si="23"/>
        <v>0</v>
      </c>
      <c r="T139" s="64">
        <f t="shared" si="24"/>
        <v>0</v>
      </c>
      <c r="U139" s="64">
        <f t="shared" si="25"/>
        <v>1854</v>
      </c>
      <c r="V139" s="64">
        <f t="shared" si="26"/>
        <v>1854</v>
      </c>
      <c r="W139" s="64">
        <f t="shared" si="27"/>
        <v>0</v>
      </c>
      <c r="X139" s="64">
        <f t="shared" si="28"/>
        <v>0</v>
      </c>
    </row>
    <row r="140" spans="1:24">
      <c r="A140" s="76">
        <v>137</v>
      </c>
      <c r="B140" s="77">
        <v>354</v>
      </c>
      <c r="C140" s="77" t="s">
        <v>15</v>
      </c>
      <c r="D140" s="77" t="s">
        <v>228</v>
      </c>
      <c r="E140" s="78" t="s">
        <v>362</v>
      </c>
      <c r="F140" s="77">
        <v>114</v>
      </c>
      <c r="G140" s="96">
        <v>55</v>
      </c>
      <c r="H140" s="77" t="s">
        <v>24</v>
      </c>
      <c r="I140" s="79"/>
      <c r="J140" s="77"/>
      <c r="K140" s="77">
        <v>976</v>
      </c>
      <c r="L140" s="81">
        <v>2</v>
      </c>
      <c r="M140" s="77" t="s">
        <v>27</v>
      </c>
      <c r="N140" s="77" t="s">
        <v>22</v>
      </c>
      <c r="O140" s="82">
        <v>6</v>
      </c>
      <c r="P140" s="82">
        <f t="shared" si="20"/>
        <v>12</v>
      </c>
      <c r="Q140" s="83">
        <f t="shared" si="21"/>
        <v>0</v>
      </c>
      <c r="R140" s="64">
        <f t="shared" si="22"/>
        <v>0</v>
      </c>
      <c r="S140" s="64">
        <f t="shared" si="23"/>
        <v>0</v>
      </c>
      <c r="T140" s="64">
        <f t="shared" si="24"/>
        <v>0</v>
      </c>
      <c r="U140" s="64">
        <f t="shared" si="25"/>
        <v>12</v>
      </c>
      <c r="V140" s="64">
        <f t="shared" si="26"/>
        <v>12</v>
      </c>
      <c r="W140" s="64">
        <f t="shared" si="27"/>
        <v>0</v>
      </c>
      <c r="X140" s="64">
        <f t="shared" si="28"/>
        <v>0</v>
      </c>
    </row>
    <row r="141" spans="1:24">
      <c r="A141" s="76">
        <v>138</v>
      </c>
      <c r="B141" s="77">
        <v>355</v>
      </c>
      <c r="C141" s="77" t="s">
        <v>15</v>
      </c>
      <c r="D141" s="77" t="s">
        <v>228</v>
      </c>
      <c r="E141" s="78" t="s">
        <v>363</v>
      </c>
      <c r="F141" s="77">
        <v>114</v>
      </c>
      <c r="G141" s="96">
        <v>56</v>
      </c>
      <c r="H141" s="77" t="s">
        <v>24</v>
      </c>
      <c r="I141" s="79"/>
      <c r="J141" s="77"/>
      <c r="K141" s="77">
        <v>2176</v>
      </c>
      <c r="L141" s="81">
        <v>312</v>
      </c>
      <c r="M141" s="77" t="s">
        <v>27</v>
      </c>
      <c r="N141" s="77" t="s">
        <v>22</v>
      </c>
      <c r="O141" s="82">
        <v>6</v>
      </c>
      <c r="P141" s="82">
        <f t="shared" si="20"/>
        <v>1872</v>
      </c>
      <c r="Q141" s="83">
        <f t="shared" si="21"/>
        <v>0</v>
      </c>
      <c r="R141" s="64">
        <f t="shared" si="22"/>
        <v>0</v>
      </c>
      <c r="S141" s="64">
        <f t="shared" si="23"/>
        <v>0</v>
      </c>
      <c r="T141" s="64">
        <f t="shared" si="24"/>
        <v>0</v>
      </c>
      <c r="U141" s="64">
        <f t="shared" si="25"/>
        <v>1872</v>
      </c>
      <c r="V141" s="64">
        <f t="shared" si="26"/>
        <v>1872</v>
      </c>
      <c r="W141" s="64">
        <f t="shared" si="27"/>
        <v>0</v>
      </c>
      <c r="X141" s="64">
        <f t="shared" si="28"/>
        <v>0</v>
      </c>
    </row>
    <row r="142" spans="1:24">
      <c r="A142" s="76">
        <v>139</v>
      </c>
      <c r="B142" s="77">
        <v>356</v>
      </c>
      <c r="C142" s="77" t="s">
        <v>15</v>
      </c>
      <c r="D142" s="77" t="s">
        <v>228</v>
      </c>
      <c r="E142" s="78" t="s">
        <v>364</v>
      </c>
      <c r="F142" s="77">
        <v>114</v>
      </c>
      <c r="G142" s="96" t="s">
        <v>365</v>
      </c>
      <c r="H142" s="77" t="s">
        <v>24</v>
      </c>
      <c r="I142" s="79"/>
      <c r="J142" s="77"/>
      <c r="K142" s="77">
        <v>2209</v>
      </c>
      <c r="L142" s="81">
        <v>303</v>
      </c>
      <c r="M142" s="77" t="s">
        <v>27</v>
      </c>
      <c r="N142" s="77" t="s">
        <v>22</v>
      </c>
      <c r="O142" s="82">
        <v>6</v>
      </c>
      <c r="P142" s="82">
        <f t="shared" si="20"/>
        <v>1818</v>
      </c>
      <c r="Q142" s="83">
        <f t="shared" si="21"/>
        <v>0</v>
      </c>
      <c r="R142" s="64">
        <f t="shared" si="22"/>
        <v>0</v>
      </c>
      <c r="S142" s="64">
        <f t="shared" si="23"/>
        <v>0</v>
      </c>
      <c r="T142" s="64">
        <f t="shared" si="24"/>
        <v>0</v>
      </c>
      <c r="U142" s="64">
        <f t="shared" si="25"/>
        <v>1818</v>
      </c>
      <c r="V142" s="64">
        <f t="shared" si="26"/>
        <v>1818</v>
      </c>
      <c r="W142" s="64">
        <f t="shared" si="27"/>
        <v>0</v>
      </c>
      <c r="X142" s="64">
        <f t="shared" si="28"/>
        <v>0</v>
      </c>
    </row>
    <row r="143" spans="1:24">
      <c r="A143" s="76">
        <v>140</v>
      </c>
      <c r="B143" s="77">
        <v>357</v>
      </c>
      <c r="C143" s="77" t="s">
        <v>15</v>
      </c>
      <c r="D143" s="77" t="s">
        <v>228</v>
      </c>
      <c r="E143" s="78" t="s">
        <v>366</v>
      </c>
      <c r="F143" s="77">
        <v>114</v>
      </c>
      <c r="G143" s="96">
        <v>56</v>
      </c>
      <c r="H143" s="77" t="s">
        <v>24</v>
      </c>
      <c r="I143" s="79" t="s">
        <v>542</v>
      </c>
      <c r="J143" s="77">
        <v>34133</v>
      </c>
      <c r="K143" s="77">
        <v>2134</v>
      </c>
      <c r="L143" s="81">
        <v>311</v>
      </c>
      <c r="M143" s="77" t="s">
        <v>27</v>
      </c>
      <c r="N143" s="77" t="s">
        <v>22</v>
      </c>
      <c r="O143" s="82">
        <v>6</v>
      </c>
      <c r="P143" s="82">
        <f t="shared" si="20"/>
        <v>1866</v>
      </c>
      <c r="Q143" s="83">
        <f t="shared" si="21"/>
        <v>0</v>
      </c>
      <c r="R143" s="64">
        <f t="shared" si="22"/>
        <v>0</v>
      </c>
      <c r="S143" s="64">
        <f t="shared" si="23"/>
        <v>0</v>
      </c>
      <c r="T143" s="64">
        <f t="shared" si="24"/>
        <v>0</v>
      </c>
      <c r="U143" s="64">
        <f t="shared" si="25"/>
        <v>1866</v>
      </c>
      <c r="V143" s="64">
        <f t="shared" si="26"/>
        <v>1866</v>
      </c>
      <c r="W143" s="64">
        <f t="shared" si="27"/>
        <v>0</v>
      </c>
      <c r="X143" s="64">
        <f t="shared" si="28"/>
        <v>0</v>
      </c>
    </row>
    <row r="144" spans="1:24">
      <c r="A144" s="76">
        <v>141</v>
      </c>
      <c r="B144" s="77">
        <v>358</v>
      </c>
      <c r="C144" s="77" t="s">
        <v>15</v>
      </c>
      <c r="D144" s="77" t="s">
        <v>228</v>
      </c>
      <c r="E144" s="78" t="s">
        <v>367</v>
      </c>
      <c r="F144" s="77">
        <v>114</v>
      </c>
      <c r="G144" s="96">
        <v>68</v>
      </c>
      <c r="H144" s="77" t="s">
        <v>24</v>
      </c>
      <c r="I144" s="79"/>
      <c r="J144" s="77"/>
      <c r="K144" s="77">
        <v>4946</v>
      </c>
      <c r="L144" s="81">
        <v>633</v>
      </c>
      <c r="M144" s="77" t="s">
        <v>27</v>
      </c>
      <c r="N144" s="77" t="s">
        <v>22</v>
      </c>
      <c r="O144" s="82">
        <v>6</v>
      </c>
      <c r="P144" s="82">
        <f t="shared" si="20"/>
        <v>3798</v>
      </c>
      <c r="Q144" s="83">
        <f t="shared" si="21"/>
        <v>0</v>
      </c>
      <c r="R144" s="64">
        <f t="shared" si="22"/>
        <v>0</v>
      </c>
      <c r="S144" s="64">
        <f t="shared" si="23"/>
        <v>0</v>
      </c>
      <c r="T144" s="64">
        <f t="shared" si="24"/>
        <v>0</v>
      </c>
      <c r="U144" s="64">
        <f t="shared" si="25"/>
        <v>3798</v>
      </c>
      <c r="V144" s="64">
        <f t="shared" si="26"/>
        <v>3798</v>
      </c>
      <c r="W144" s="64">
        <f t="shared" si="27"/>
        <v>0</v>
      </c>
      <c r="X144" s="64">
        <f t="shared" si="28"/>
        <v>0</v>
      </c>
    </row>
    <row r="145" spans="1:24">
      <c r="A145" s="76">
        <v>142</v>
      </c>
      <c r="B145" s="77">
        <v>359</v>
      </c>
      <c r="C145" s="77" t="s">
        <v>15</v>
      </c>
      <c r="D145" s="77" t="s">
        <v>228</v>
      </c>
      <c r="E145" s="78" t="s">
        <v>368</v>
      </c>
      <c r="F145" s="77">
        <v>114</v>
      </c>
      <c r="G145" s="96">
        <v>58</v>
      </c>
      <c r="H145" s="77" t="s">
        <v>24</v>
      </c>
      <c r="I145" s="79"/>
      <c r="J145" s="77"/>
      <c r="K145" s="77">
        <v>2423</v>
      </c>
      <c r="L145" s="81">
        <v>44</v>
      </c>
      <c r="M145" s="77" t="s">
        <v>27</v>
      </c>
      <c r="N145" s="77" t="s">
        <v>22</v>
      </c>
      <c r="O145" s="82">
        <v>6</v>
      </c>
      <c r="P145" s="82">
        <f t="shared" si="20"/>
        <v>264</v>
      </c>
      <c r="Q145" s="83">
        <f t="shared" si="21"/>
        <v>0</v>
      </c>
      <c r="R145" s="64">
        <f t="shared" si="22"/>
        <v>0</v>
      </c>
      <c r="S145" s="64">
        <f t="shared" si="23"/>
        <v>0</v>
      </c>
      <c r="T145" s="64">
        <f t="shared" si="24"/>
        <v>0</v>
      </c>
      <c r="U145" s="64">
        <f t="shared" si="25"/>
        <v>264</v>
      </c>
      <c r="V145" s="64">
        <f t="shared" si="26"/>
        <v>264</v>
      </c>
      <c r="W145" s="64">
        <f t="shared" si="27"/>
        <v>0</v>
      </c>
      <c r="X145" s="64">
        <f t="shared" si="28"/>
        <v>0</v>
      </c>
    </row>
    <row r="146" spans="1:24">
      <c r="A146" s="76">
        <v>143</v>
      </c>
      <c r="B146" s="77">
        <v>360</v>
      </c>
      <c r="C146" s="77" t="s">
        <v>15</v>
      </c>
      <c r="D146" s="77" t="s">
        <v>228</v>
      </c>
      <c r="E146" s="78" t="s">
        <v>368</v>
      </c>
      <c r="F146" s="77">
        <v>114</v>
      </c>
      <c r="G146" s="96">
        <v>58</v>
      </c>
      <c r="H146" s="77" t="s">
        <v>24</v>
      </c>
      <c r="I146" s="79" t="s">
        <v>541</v>
      </c>
      <c r="J146" s="77">
        <v>35922</v>
      </c>
      <c r="K146" s="77">
        <v>1977</v>
      </c>
      <c r="L146" s="81">
        <v>585</v>
      </c>
      <c r="M146" s="77" t="s">
        <v>27</v>
      </c>
      <c r="N146" s="77" t="s">
        <v>22</v>
      </c>
      <c r="O146" s="82">
        <v>6</v>
      </c>
      <c r="P146" s="82">
        <f t="shared" si="20"/>
        <v>3510</v>
      </c>
      <c r="Q146" s="83">
        <f t="shared" si="21"/>
        <v>0</v>
      </c>
      <c r="R146" s="64">
        <f t="shared" si="22"/>
        <v>0</v>
      </c>
      <c r="S146" s="64">
        <f t="shared" si="23"/>
        <v>0</v>
      </c>
      <c r="T146" s="64">
        <f t="shared" si="24"/>
        <v>0</v>
      </c>
      <c r="U146" s="64">
        <f t="shared" si="25"/>
        <v>3510</v>
      </c>
      <c r="V146" s="64">
        <f t="shared" si="26"/>
        <v>3510</v>
      </c>
      <c r="W146" s="64">
        <f t="shared" si="27"/>
        <v>0</v>
      </c>
      <c r="X146" s="64">
        <f t="shared" si="28"/>
        <v>0</v>
      </c>
    </row>
    <row r="147" spans="1:24">
      <c r="A147" s="76">
        <v>144</v>
      </c>
      <c r="B147" s="77">
        <v>361</v>
      </c>
      <c r="C147" s="77" t="s">
        <v>15</v>
      </c>
      <c r="D147" s="77" t="s">
        <v>228</v>
      </c>
      <c r="E147" s="78" t="s">
        <v>369</v>
      </c>
      <c r="F147" s="77">
        <v>114</v>
      </c>
      <c r="G147" s="96">
        <v>59</v>
      </c>
      <c r="H147" s="77" t="s">
        <v>24</v>
      </c>
      <c r="I147" s="79"/>
      <c r="J147" s="77"/>
      <c r="K147" s="77">
        <v>2200</v>
      </c>
      <c r="L147" s="81">
        <v>404</v>
      </c>
      <c r="M147" s="77" t="s">
        <v>27</v>
      </c>
      <c r="N147" s="77" t="s">
        <v>22</v>
      </c>
      <c r="O147" s="82">
        <v>6</v>
      </c>
      <c r="P147" s="82">
        <f t="shared" si="20"/>
        <v>2424</v>
      </c>
      <c r="Q147" s="83">
        <f t="shared" si="21"/>
        <v>0</v>
      </c>
      <c r="R147" s="64">
        <f t="shared" si="22"/>
        <v>0</v>
      </c>
      <c r="S147" s="64">
        <f t="shared" si="23"/>
        <v>0</v>
      </c>
      <c r="T147" s="64">
        <f t="shared" si="24"/>
        <v>0</v>
      </c>
      <c r="U147" s="64">
        <f t="shared" si="25"/>
        <v>2424</v>
      </c>
      <c r="V147" s="64">
        <f t="shared" si="26"/>
        <v>2424</v>
      </c>
      <c r="W147" s="64">
        <f t="shared" si="27"/>
        <v>0</v>
      </c>
      <c r="X147" s="64">
        <f t="shared" si="28"/>
        <v>0</v>
      </c>
    </row>
    <row r="148" spans="1:24">
      <c r="A148" s="76">
        <v>145</v>
      </c>
      <c r="B148" s="77">
        <v>362</v>
      </c>
      <c r="C148" s="77" t="s">
        <v>15</v>
      </c>
      <c r="D148" s="77" t="s">
        <v>228</v>
      </c>
      <c r="E148" s="78" t="s">
        <v>370</v>
      </c>
      <c r="F148" s="77">
        <v>114</v>
      </c>
      <c r="G148" s="96">
        <v>60</v>
      </c>
      <c r="H148" s="77" t="s">
        <v>24</v>
      </c>
      <c r="I148" s="79" t="s">
        <v>540</v>
      </c>
      <c r="J148" s="77">
        <v>35924</v>
      </c>
      <c r="K148" s="77" t="s">
        <v>371</v>
      </c>
      <c r="L148" s="81">
        <v>403</v>
      </c>
      <c r="M148" s="77" t="s">
        <v>27</v>
      </c>
      <c r="N148" s="77" t="s">
        <v>22</v>
      </c>
      <c r="O148" s="82">
        <v>6</v>
      </c>
      <c r="P148" s="82">
        <f t="shared" si="20"/>
        <v>2418</v>
      </c>
      <c r="Q148" s="83">
        <f t="shared" si="21"/>
        <v>0</v>
      </c>
      <c r="R148" s="64">
        <f t="shared" si="22"/>
        <v>0</v>
      </c>
      <c r="S148" s="64">
        <f t="shared" si="23"/>
        <v>0</v>
      </c>
      <c r="T148" s="64">
        <f t="shared" si="24"/>
        <v>0</v>
      </c>
      <c r="U148" s="64">
        <f t="shared" si="25"/>
        <v>2418</v>
      </c>
      <c r="V148" s="64">
        <f t="shared" si="26"/>
        <v>2418</v>
      </c>
      <c r="W148" s="64">
        <f t="shared" si="27"/>
        <v>0</v>
      </c>
      <c r="X148" s="64">
        <f t="shared" si="28"/>
        <v>0</v>
      </c>
    </row>
    <row r="149" spans="1:24">
      <c r="A149" s="76">
        <v>146</v>
      </c>
      <c r="B149" s="77">
        <v>363</v>
      </c>
      <c r="C149" s="77" t="s">
        <v>15</v>
      </c>
      <c r="D149" s="77" t="s">
        <v>228</v>
      </c>
      <c r="E149" s="78" t="s">
        <v>372</v>
      </c>
      <c r="F149" s="77">
        <v>114</v>
      </c>
      <c r="G149" s="96">
        <v>61</v>
      </c>
      <c r="H149" s="77" t="s">
        <v>24</v>
      </c>
      <c r="I149" s="79" t="s">
        <v>539</v>
      </c>
      <c r="J149" s="77">
        <v>35920</v>
      </c>
      <c r="K149" s="77" t="s">
        <v>373</v>
      </c>
      <c r="L149" s="81">
        <v>608</v>
      </c>
      <c r="M149" s="77" t="s">
        <v>27</v>
      </c>
      <c r="N149" s="77" t="s">
        <v>22</v>
      </c>
      <c r="O149" s="82">
        <v>6</v>
      </c>
      <c r="P149" s="82">
        <f t="shared" si="20"/>
        <v>3648</v>
      </c>
      <c r="Q149" s="83">
        <f t="shared" si="21"/>
        <v>0</v>
      </c>
      <c r="R149" s="64">
        <f t="shared" si="22"/>
        <v>0</v>
      </c>
      <c r="S149" s="64">
        <f t="shared" si="23"/>
        <v>0</v>
      </c>
      <c r="T149" s="64">
        <f t="shared" si="24"/>
        <v>0</v>
      </c>
      <c r="U149" s="64">
        <f t="shared" si="25"/>
        <v>3648</v>
      </c>
      <c r="V149" s="64">
        <f t="shared" si="26"/>
        <v>3648</v>
      </c>
      <c r="W149" s="64">
        <f t="shared" si="27"/>
        <v>0</v>
      </c>
      <c r="X149" s="64">
        <f t="shared" si="28"/>
        <v>0</v>
      </c>
    </row>
    <row r="150" spans="1:24">
      <c r="A150" s="76">
        <v>147</v>
      </c>
      <c r="B150" s="77">
        <v>364</v>
      </c>
      <c r="C150" s="77" t="s">
        <v>15</v>
      </c>
      <c r="D150" s="77" t="s">
        <v>228</v>
      </c>
      <c r="E150" s="78" t="s">
        <v>374</v>
      </c>
      <c r="F150" s="77">
        <v>114</v>
      </c>
      <c r="G150" s="96">
        <v>62</v>
      </c>
      <c r="H150" s="77" t="s">
        <v>24</v>
      </c>
      <c r="I150" s="79" t="s">
        <v>538</v>
      </c>
      <c r="J150" s="77">
        <v>35928</v>
      </c>
      <c r="K150" s="77" t="s">
        <v>375</v>
      </c>
      <c r="L150" s="81">
        <v>652</v>
      </c>
      <c r="M150" s="77" t="s">
        <v>27</v>
      </c>
      <c r="N150" s="77" t="s">
        <v>22</v>
      </c>
      <c r="O150" s="82">
        <v>6</v>
      </c>
      <c r="P150" s="82">
        <f t="shared" si="20"/>
        <v>3912</v>
      </c>
      <c r="Q150" s="83">
        <f t="shared" si="21"/>
        <v>0</v>
      </c>
      <c r="R150" s="64">
        <f t="shared" si="22"/>
        <v>0</v>
      </c>
      <c r="S150" s="64">
        <f t="shared" si="23"/>
        <v>0</v>
      </c>
      <c r="T150" s="64">
        <f t="shared" si="24"/>
        <v>0</v>
      </c>
      <c r="U150" s="64">
        <f t="shared" si="25"/>
        <v>3912</v>
      </c>
      <c r="V150" s="64">
        <f t="shared" si="26"/>
        <v>3912</v>
      </c>
      <c r="W150" s="64">
        <f t="shared" si="27"/>
        <v>0</v>
      </c>
      <c r="X150" s="64">
        <f t="shared" si="28"/>
        <v>0</v>
      </c>
    </row>
    <row r="151" spans="1:24">
      <c r="A151" s="76">
        <v>148</v>
      </c>
      <c r="B151" s="77">
        <v>365</v>
      </c>
      <c r="C151" s="77" t="s">
        <v>15</v>
      </c>
      <c r="D151" s="77" t="s">
        <v>228</v>
      </c>
      <c r="E151" s="78" t="s">
        <v>376</v>
      </c>
      <c r="F151" s="77">
        <v>114</v>
      </c>
      <c r="G151" s="96">
        <v>63</v>
      </c>
      <c r="H151" s="77" t="s">
        <v>24</v>
      </c>
      <c r="I151" s="79"/>
      <c r="J151" s="77"/>
      <c r="K151" s="77">
        <v>4200</v>
      </c>
      <c r="L151" s="81">
        <v>594</v>
      </c>
      <c r="M151" s="77" t="s">
        <v>27</v>
      </c>
      <c r="N151" s="77" t="s">
        <v>22</v>
      </c>
      <c r="O151" s="82">
        <v>6</v>
      </c>
      <c r="P151" s="82">
        <f t="shared" si="20"/>
        <v>3564</v>
      </c>
      <c r="Q151" s="83">
        <f t="shared" si="21"/>
        <v>0</v>
      </c>
      <c r="R151" s="64">
        <f t="shared" si="22"/>
        <v>0</v>
      </c>
      <c r="S151" s="64">
        <f t="shared" si="23"/>
        <v>0</v>
      </c>
      <c r="T151" s="64">
        <f t="shared" si="24"/>
        <v>0</v>
      </c>
      <c r="U151" s="64">
        <f t="shared" si="25"/>
        <v>3564</v>
      </c>
      <c r="V151" s="64">
        <f t="shared" si="26"/>
        <v>3564</v>
      </c>
      <c r="W151" s="64">
        <f t="shared" si="27"/>
        <v>0</v>
      </c>
      <c r="X151" s="64">
        <f t="shared" si="28"/>
        <v>0</v>
      </c>
    </row>
    <row r="152" spans="1:24">
      <c r="A152" s="76">
        <v>149</v>
      </c>
      <c r="B152" s="77">
        <v>366</v>
      </c>
      <c r="C152" s="77" t="s">
        <v>15</v>
      </c>
      <c r="D152" s="77" t="s">
        <v>228</v>
      </c>
      <c r="E152" s="78" t="s">
        <v>377</v>
      </c>
      <c r="F152" s="77">
        <v>114</v>
      </c>
      <c r="G152" s="96">
        <v>64</v>
      </c>
      <c r="H152" s="77" t="s">
        <v>24</v>
      </c>
      <c r="I152" s="79"/>
      <c r="J152" s="77"/>
      <c r="K152" s="77">
        <v>2100</v>
      </c>
      <c r="L152" s="81">
        <v>301</v>
      </c>
      <c r="M152" s="77" t="s">
        <v>27</v>
      </c>
      <c r="N152" s="77" t="s">
        <v>22</v>
      </c>
      <c r="O152" s="82">
        <v>6</v>
      </c>
      <c r="P152" s="82">
        <f t="shared" si="20"/>
        <v>1806</v>
      </c>
      <c r="Q152" s="83">
        <f t="shared" si="21"/>
        <v>0</v>
      </c>
      <c r="R152" s="64">
        <f t="shared" si="22"/>
        <v>0</v>
      </c>
      <c r="S152" s="64">
        <f t="shared" si="23"/>
        <v>0</v>
      </c>
      <c r="T152" s="64">
        <f t="shared" si="24"/>
        <v>0</v>
      </c>
      <c r="U152" s="64">
        <f t="shared" si="25"/>
        <v>1806</v>
      </c>
      <c r="V152" s="64">
        <f t="shared" si="26"/>
        <v>1806</v>
      </c>
      <c r="W152" s="64">
        <f t="shared" si="27"/>
        <v>0</v>
      </c>
      <c r="X152" s="64">
        <f t="shared" si="28"/>
        <v>0</v>
      </c>
    </row>
    <row r="153" spans="1:24">
      <c r="A153" s="76">
        <v>150</v>
      </c>
      <c r="B153" s="77">
        <v>367</v>
      </c>
      <c r="C153" s="77" t="s">
        <v>15</v>
      </c>
      <c r="D153" s="77" t="s">
        <v>228</v>
      </c>
      <c r="E153" s="78" t="s">
        <v>378</v>
      </c>
      <c r="F153" s="77">
        <v>114</v>
      </c>
      <c r="G153" s="96">
        <v>65</v>
      </c>
      <c r="H153" s="77" t="s">
        <v>24</v>
      </c>
      <c r="I153" s="79"/>
      <c r="J153" s="77"/>
      <c r="K153" s="77">
        <v>2100</v>
      </c>
      <c r="L153" s="81">
        <v>314</v>
      </c>
      <c r="M153" s="77" t="s">
        <v>27</v>
      </c>
      <c r="N153" s="77" t="s">
        <v>22</v>
      </c>
      <c r="O153" s="82">
        <v>6</v>
      </c>
      <c r="P153" s="82">
        <f t="shared" si="20"/>
        <v>1884</v>
      </c>
      <c r="Q153" s="83">
        <f t="shared" si="21"/>
        <v>0</v>
      </c>
      <c r="R153" s="64">
        <f t="shared" si="22"/>
        <v>0</v>
      </c>
      <c r="S153" s="64">
        <f t="shared" si="23"/>
        <v>0</v>
      </c>
      <c r="T153" s="64">
        <f t="shared" si="24"/>
        <v>0</v>
      </c>
      <c r="U153" s="64">
        <f t="shared" si="25"/>
        <v>1884</v>
      </c>
      <c r="V153" s="64">
        <f t="shared" si="26"/>
        <v>1884</v>
      </c>
      <c r="W153" s="64">
        <f t="shared" si="27"/>
        <v>0</v>
      </c>
      <c r="X153" s="64">
        <f t="shared" si="28"/>
        <v>0</v>
      </c>
    </row>
    <row r="154" spans="1:24">
      <c r="A154" s="76">
        <v>151</v>
      </c>
      <c r="B154" s="77">
        <v>368</v>
      </c>
      <c r="C154" s="77" t="s">
        <v>15</v>
      </c>
      <c r="D154" s="77" t="s">
        <v>228</v>
      </c>
      <c r="E154" s="78" t="s">
        <v>379</v>
      </c>
      <c r="F154" s="77">
        <v>114</v>
      </c>
      <c r="G154" s="96">
        <v>66</v>
      </c>
      <c r="H154" s="77" t="s">
        <v>24</v>
      </c>
      <c r="I154" s="79"/>
      <c r="J154" s="77"/>
      <c r="K154" s="77">
        <v>4200</v>
      </c>
      <c r="L154" s="81">
        <v>607</v>
      </c>
      <c r="M154" s="77" t="s">
        <v>27</v>
      </c>
      <c r="N154" s="77" t="s">
        <v>22</v>
      </c>
      <c r="O154" s="82">
        <v>6</v>
      </c>
      <c r="P154" s="82">
        <f t="shared" si="20"/>
        <v>3642</v>
      </c>
      <c r="Q154" s="83">
        <f t="shared" si="21"/>
        <v>0</v>
      </c>
      <c r="R154" s="64">
        <f t="shared" si="22"/>
        <v>0</v>
      </c>
      <c r="S154" s="64">
        <f t="shared" si="23"/>
        <v>0</v>
      </c>
      <c r="T154" s="64">
        <f t="shared" si="24"/>
        <v>0</v>
      </c>
      <c r="U154" s="64">
        <f t="shared" si="25"/>
        <v>3642</v>
      </c>
      <c r="V154" s="64">
        <f t="shared" si="26"/>
        <v>3642</v>
      </c>
      <c r="W154" s="64">
        <f t="shared" si="27"/>
        <v>0</v>
      </c>
      <c r="X154" s="64">
        <f t="shared" si="28"/>
        <v>0</v>
      </c>
    </row>
    <row r="155" spans="1:24">
      <c r="A155" s="76">
        <v>152</v>
      </c>
      <c r="B155" s="77">
        <v>369</v>
      </c>
      <c r="C155" s="77" t="s">
        <v>15</v>
      </c>
      <c r="D155" s="77" t="s">
        <v>228</v>
      </c>
      <c r="E155" s="78" t="s">
        <v>380</v>
      </c>
      <c r="F155" s="77">
        <v>114</v>
      </c>
      <c r="G155" s="96">
        <v>67</v>
      </c>
      <c r="H155" s="77" t="s">
        <v>24</v>
      </c>
      <c r="I155" s="79"/>
      <c r="J155" s="77"/>
      <c r="K155" s="77">
        <v>4200</v>
      </c>
      <c r="L155" s="81">
        <v>589</v>
      </c>
      <c r="M155" s="77" t="s">
        <v>27</v>
      </c>
      <c r="N155" s="77" t="s">
        <v>22</v>
      </c>
      <c r="O155" s="82">
        <v>6</v>
      </c>
      <c r="P155" s="82">
        <f t="shared" si="20"/>
        <v>3534</v>
      </c>
      <c r="Q155" s="83">
        <f t="shared" si="21"/>
        <v>0</v>
      </c>
      <c r="R155" s="64">
        <f t="shared" si="22"/>
        <v>0</v>
      </c>
      <c r="S155" s="64">
        <f t="shared" si="23"/>
        <v>0</v>
      </c>
      <c r="T155" s="64">
        <f t="shared" si="24"/>
        <v>0</v>
      </c>
      <c r="U155" s="64">
        <f t="shared" si="25"/>
        <v>3534</v>
      </c>
      <c r="V155" s="64">
        <f t="shared" si="26"/>
        <v>3534</v>
      </c>
      <c r="W155" s="64">
        <f t="shared" si="27"/>
        <v>0</v>
      </c>
      <c r="X155" s="64">
        <f t="shared" si="28"/>
        <v>0</v>
      </c>
    </row>
    <row r="156" spans="1:24">
      <c r="A156" s="76">
        <v>153</v>
      </c>
      <c r="B156" s="77">
        <v>370</v>
      </c>
      <c r="C156" s="77" t="s">
        <v>15</v>
      </c>
      <c r="D156" s="77" t="s">
        <v>228</v>
      </c>
      <c r="E156" s="78" t="s">
        <v>381</v>
      </c>
      <c r="F156" s="77">
        <v>114</v>
      </c>
      <c r="G156" s="96">
        <v>69</v>
      </c>
      <c r="H156" s="77" t="s">
        <v>24</v>
      </c>
      <c r="I156" s="79"/>
      <c r="J156" s="77"/>
      <c r="K156" s="77">
        <v>2100</v>
      </c>
      <c r="L156" s="81">
        <v>297</v>
      </c>
      <c r="M156" s="77" t="s">
        <v>27</v>
      </c>
      <c r="N156" s="77" t="s">
        <v>22</v>
      </c>
      <c r="O156" s="82">
        <v>6</v>
      </c>
      <c r="P156" s="82">
        <f t="shared" si="20"/>
        <v>1782</v>
      </c>
      <c r="Q156" s="83">
        <f t="shared" si="21"/>
        <v>0</v>
      </c>
      <c r="R156" s="64">
        <f t="shared" si="22"/>
        <v>0</v>
      </c>
      <c r="S156" s="64">
        <f t="shared" si="23"/>
        <v>0</v>
      </c>
      <c r="T156" s="64">
        <f t="shared" si="24"/>
        <v>0</v>
      </c>
      <c r="U156" s="64">
        <f t="shared" si="25"/>
        <v>1782</v>
      </c>
      <c r="V156" s="64">
        <f t="shared" si="26"/>
        <v>1782</v>
      </c>
      <c r="W156" s="64">
        <f t="shared" si="27"/>
        <v>0</v>
      </c>
      <c r="X156" s="64">
        <f t="shared" si="28"/>
        <v>0</v>
      </c>
    </row>
    <row r="157" spans="1:24">
      <c r="A157" s="76">
        <v>154</v>
      </c>
      <c r="B157" s="77">
        <v>371</v>
      </c>
      <c r="C157" s="77" t="s">
        <v>15</v>
      </c>
      <c r="D157" s="77" t="s">
        <v>228</v>
      </c>
      <c r="E157" s="78" t="s">
        <v>315</v>
      </c>
      <c r="F157" s="77">
        <v>114</v>
      </c>
      <c r="G157" s="96">
        <v>70</v>
      </c>
      <c r="H157" s="77" t="s">
        <v>24</v>
      </c>
      <c r="I157" s="79"/>
      <c r="J157" s="77"/>
      <c r="K157" s="77">
        <v>2100</v>
      </c>
      <c r="L157" s="81">
        <v>312</v>
      </c>
      <c r="M157" s="77" t="s">
        <v>27</v>
      </c>
      <c r="N157" s="77" t="s">
        <v>22</v>
      </c>
      <c r="O157" s="82">
        <v>6</v>
      </c>
      <c r="P157" s="82">
        <f t="shared" si="20"/>
        <v>1872</v>
      </c>
      <c r="Q157" s="83">
        <f t="shared" si="21"/>
        <v>0</v>
      </c>
      <c r="R157" s="64">
        <f t="shared" si="22"/>
        <v>0</v>
      </c>
      <c r="S157" s="64">
        <f t="shared" si="23"/>
        <v>0</v>
      </c>
      <c r="T157" s="64">
        <f t="shared" si="24"/>
        <v>0</v>
      </c>
      <c r="U157" s="64">
        <f t="shared" si="25"/>
        <v>1872</v>
      </c>
      <c r="V157" s="64">
        <f t="shared" si="26"/>
        <v>1872</v>
      </c>
      <c r="W157" s="64">
        <f t="shared" si="27"/>
        <v>0</v>
      </c>
      <c r="X157" s="64">
        <f t="shared" si="28"/>
        <v>0</v>
      </c>
    </row>
    <row r="158" spans="1:24">
      <c r="A158" s="76">
        <v>155</v>
      </c>
      <c r="B158" s="77">
        <v>372</v>
      </c>
      <c r="C158" s="77" t="s">
        <v>15</v>
      </c>
      <c r="D158" s="77" t="s">
        <v>228</v>
      </c>
      <c r="E158" s="78" t="s">
        <v>298</v>
      </c>
      <c r="F158" s="77">
        <v>114</v>
      </c>
      <c r="G158" s="96">
        <v>71</v>
      </c>
      <c r="H158" s="77" t="s">
        <v>24</v>
      </c>
      <c r="I158" s="79"/>
      <c r="J158" s="77"/>
      <c r="K158" s="77">
        <v>4200</v>
      </c>
      <c r="L158" s="81">
        <v>617</v>
      </c>
      <c r="M158" s="77" t="s">
        <v>27</v>
      </c>
      <c r="N158" s="77" t="s">
        <v>22</v>
      </c>
      <c r="O158" s="82">
        <v>6</v>
      </c>
      <c r="P158" s="82">
        <f t="shared" si="20"/>
        <v>3702</v>
      </c>
      <c r="Q158" s="83">
        <f t="shared" si="21"/>
        <v>0</v>
      </c>
      <c r="R158" s="64">
        <f t="shared" si="22"/>
        <v>0</v>
      </c>
      <c r="S158" s="64">
        <f t="shared" si="23"/>
        <v>0</v>
      </c>
      <c r="T158" s="64">
        <f t="shared" si="24"/>
        <v>0</v>
      </c>
      <c r="U158" s="64">
        <f t="shared" si="25"/>
        <v>3702</v>
      </c>
      <c r="V158" s="64">
        <f t="shared" si="26"/>
        <v>3702</v>
      </c>
      <c r="W158" s="64">
        <f t="shared" si="27"/>
        <v>0</v>
      </c>
      <c r="X158" s="64">
        <f t="shared" si="28"/>
        <v>0</v>
      </c>
    </row>
    <row r="159" spans="1:24">
      <c r="A159" s="76">
        <v>156</v>
      </c>
      <c r="B159" s="77">
        <v>373</v>
      </c>
      <c r="C159" s="77" t="s">
        <v>15</v>
      </c>
      <c r="D159" s="77" t="s">
        <v>228</v>
      </c>
      <c r="E159" s="78" t="s">
        <v>382</v>
      </c>
      <c r="F159" s="77">
        <v>114</v>
      </c>
      <c r="G159" s="96" t="s">
        <v>383</v>
      </c>
      <c r="H159" s="77" t="s">
        <v>24</v>
      </c>
      <c r="I159" s="79"/>
      <c r="J159" s="77"/>
      <c r="K159" s="77">
        <v>2100</v>
      </c>
      <c r="L159" s="81">
        <v>406</v>
      </c>
      <c r="M159" s="77" t="s">
        <v>27</v>
      </c>
      <c r="N159" s="77" t="s">
        <v>22</v>
      </c>
      <c r="O159" s="82">
        <v>6</v>
      </c>
      <c r="P159" s="82">
        <f t="shared" si="20"/>
        <v>2436</v>
      </c>
      <c r="Q159" s="83">
        <f t="shared" si="21"/>
        <v>0</v>
      </c>
      <c r="R159" s="64">
        <f t="shared" si="22"/>
        <v>0</v>
      </c>
      <c r="S159" s="64">
        <f t="shared" si="23"/>
        <v>0</v>
      </c>
      <c r="T159" s="64">
        <f t="shared" si="24"/>
        <v>0</v>
      </c>
      <c r="U159" s="64">
        <f t="shared" si="25"/>
        <v>2436</v>
      </c>
      <c r="V159" s="64">
        <f t="shared" si="26"/>
        <v>2436</v>
      </c>
      <c r="W159" s="64">
        <f t="shared" si="27"/>
        <v>0</v>
      </c>
      <c r="X159" s="64">
        <f t="shared" si="28"/>
        <v>0</v>
      </c>
    </row>
    <row r="160" spans="1:24">
      <c r="A160" s="76">
        <v>157</v>
      </c>
      <c r="B160" s="77">
        <v>374</v>
      </c>
      <c r="C160" s="77" t="s">
        <v>15</v>
      </c>
      <c r="D160" s="77" t="s">
        <v>228</v>
      </c>
      <c r="E160" s="78" t="s">
        <v>384</v>
      </c>
      <c r="F160" s="77">
        <v>114</v>
      </c>
      <c r="G160" s="96">
        <v>73</v>
      </c>
      <c r="H160" s="77" t="s">
        <v>24</v>
      </c>
      <c r="I160" s="79"/>
      <c r="J160" s="77"/>
      <c r="K160" s="77">
        <v>2100</v>
      </c>
      <c r="L160" s="81">
        <v>460</v>
      </c>
      <c r="M160" s="77" t="s">
        <v>27</v>
      </c>
      <c r="N160" s="77" t="s">
        <v>22</v>
      </c>
      <c r="O160" s="82">
        <v>6</v>
      </c>
      <c r="P160" s="82">
        <f t="shared" si="20"/>
        <v>2760</v>
      </c>
      <c r="Q160" s="83">
        <f t="shared" si="21"/>
        <v>0</v>
      </c>
      <c r="R160" s="64">
        <f t="shared" si="22"/>
        <v>0</v>
      </c>
      <c r="S160" s="64">
        <f t="shared" si="23"/>
        <v>0</v>
      </c>
      <c r="T160" s="64">
        <f t="shared" si="24"/>
        <v>0</v>
      </c>
      <c r="U160" s="64">
        <f t="shared" si="25"/>
        <v>2760</v>
      </c>
      <c r="V160" s="64">
        <f t="shared" si="26"/>
        <v>2760</v>
      </c>
      <c r="W160" s="64">
        <f t="shared" si="27"/>
        <v>0</v>
      </c>
      <c r="X160" s="64">
        <f t="shared" si="28"/>
        <v>0</v>
      </c>
    </row>
    <row r="161" spans="1:24">
      <c r="A161" s="76">
        <v>158</v>
      </c>
      <c r="B161" s="77">
        <v>375</v>
      </c>
      <c r="C161" s="77" t="s">
        <v>15</v>
      </c>
      <c r="D161" s="77" t="s">
        <v>228</v>
      </c>
      <c r="E161" s="78" t="s">
        <v>385</v>
      </c>
      <c r="F161" s="77">
        <v>114</v>
      </c>
      <c r="G161" s="96">
        <v>74</v>
      </c>
      <c r="H161" s="77" t="s">
        <v>24</v>
      </c>
      <c r="I161" s="79"/>
      <c r="J161" s="77"/>
      <c r="K161" s="77">
        <v>4200</v>
      </c>
      <c r="L161" s="81">
        <v>1254</v>
      </c>
      <c r="M161" s="77" t="s">
        <v>27</v>
      </c>
      <c r="N161" s="77" t="s">
        <v>22</v>
      </c>
      <c r="O161" s="82">
        <v>6</v>
      </c>
      <c r="P161" s="82">
        <f t="shared" si="20"/>
        <v>7524</v>
      </c>
      <c r="Q161" s="83">
        <f t="shared" si="21"/>
        <v>0</v>
      </c>
      <c r="R161" s="64">
        <f t="shared" si="22"/>
        <v>0</v>
      </c>
      <c r="S161" s="64">
        <f t="shared" si="23"/>
        <v>0</v>
      </c>
      <c r="T161" s="64">
        <f t="shared" si="24"/>
        <v>0</v>
      </c>
      <c r="U161" s="64">
        <f t="shared" si="25"/>
        <v>7524</v>
      </c>
      <c r="V161" s="64">
        <f t="shared" si="26"/>
        <v>7524</v>
      </c>
      <c r="W161" s="64">
        <f t="shared" si="27"/>
        <v>0</v>
      </c>
      <c r="X161" s="64">
        <f t="shared" si="28"/>
        <v>0</v>
      </c>
    </row>
    <row r="162" spans="1:24">
      <c r="A162" s="76">
        <v>159</v>
      </c>
      <c r="B162" s="77">
        <v>376</v>
      </c>
      <c r="C162" s="77" t="s">
        <v>15</v>
      </c>
      <c r="D162" s="77" t="s">
        <v>228</v>
      </c>
      <c r="E162" s="78" t="s">
        <v>386</v>
      </c>
      <c r="F162" s="77">
        <v>114</v>
      </c>
      <c r="G162" s="96">
        <v>75</v>
      </c>
      <c r="H162" s="77" t="s">
        <v>24</v>
      </c>
      <c r="I162" s="79"/>
      <c r="J162" s="77"/>
      <c r="K162" s="77">
        <v>4200</v>
      </c>
      <c r="L162" s="81">
        <v>877</v>
      </c>
      <c r="M162" s="77" t="s">
        <v>27</v>
      </c>
      <c r="N162" s="77" t="s">
        <v>22</v>
      </c>
      <c r="O162" s="82">
        <v>6</v>
      </c>
      <c r="P162" s="82">
        <f t="shared" si="20"/>
        <v>5262</v>
      </c>
      <c r="Q162" s="83">
        <f t="shared" si="21"/>
        <v>0</v>
      </c>
      <c r="R162" s="64">
        <f t="shared" si="22"/>
        <v>0</v>
      </c>
      <c r="S162" s="64">
        <f t="shared" si="23"/>
        <v>0</v>
      </c>
      <c r="T162" s="64">
        <f t="shared" si="24"/>
        <v>0</v>
      </c>
      <c r="U162" s="64">
        <f t="shared" si="25"/>
        <v>5262</v>
      </c>
      <c r="V162" s="64">
        <f t="shared" si="26"/>
        <v>5262</v>
      </c>
      <c r="W162" s="64">
        <f t="shared" si="27"/>
        <v>0</v>
      </c>
      <c r="X162" s="64">
        <f t="shared" si="28"/>
        <v>0</v>
      </c>
    </row>
    <row r="163" spans="1:24">
      <c r="A163" s="76">
        <v>160</v>
      </c>
      <c r="B163" s="77">
        <v>377</v>
      </c>
      <c r="C163" s="77" t="s">
        <v>15</v>
      </c>
      <c r="D163" s="77" t="s">
        <v>228</v>
      </c>
      <c r="E163" s="78" t="s">
        <v>386</v>
      </c>
      <c r="F163" s="77">
        <v>114</v>
      </c>
      <c r="G163" s="96">
        <v>75</v>
      </c>
      <c r="H163" s="77" t="s">
        <v>24</v>
      </c>
      <c r="I163" s="79"/>
      <c r="J163" s="77"/>
      <c r="K163" s="77">
        <v>4200</v>
      </c>
      <c r="L163" s="81">
        <v>283</v>
      </c>
      <c r="M163" s="77" t="s">
        <v>27</v>
      </c>
      <c r="N163" s="77" t="s">
        <v>22</v>
      </c>
      <c r="O163" s="82">
        <v>6</v>
      </c>
      <c r="P163" s="82">
        <f t="shared" si="20"/>
        <v>1698</v>
      </c>
      <c r="Q163" s="83">
        <f t="shared" si="21"/>
        <v>0</v>
      </c>
      <c r="R163" s="64">
        <f t="shared" si="22"/>
        <v>0</v>
      </c>
      <c r="S163" s="64">
        <f t="shared" si="23"/>
        <v>0</v>
      </c>
      <c r="T163" s="64">
        <f t="shared" si="24"/>
        <v>0</v>
      </c>
      <c r="U163" s="64">
        <f t="shared" si="25"/>
        <v>1698</v>
      </c>
      <c r="V163" s="64">
        <f t="shared" si="26"/>
        <v>1698</v>
      </c>
      <c r="W163" s="64">
        <f t="shared" si="27"/>
        <v>0</v>
      </c>
      <c r="X163" s="64">
        <f t="shared" si="28"/>
        <v>0</v>
      </c>
    </row>
    <row r="164" spans="1:24">
      <c r="A164" s="76">
        <v>161</v>
      </c>
      <c r="B164" s="77">
        <v>378</v>
      </c>
      <c r="C164" s="77" t="s">
        <v>15</v>
      </c>
      <c r="D164" s="77" t="s">
        <v>228</v>
      </c>
      <c r="E164" s="78" t="s">
        <v>387</v>
      </c>
      <c r="F164" s="77">
        <v>114</v>
      </c>
      <c r="G164" s="96">
        <v>76</v>
      </c>
      <c r="H164" s="77" t="s">
        <v>24</v>
      </c>
      <c r="I164" s="79" t="s">
        <v>537</v>
      </c>
      <c r="J164" s="77">
        <v>38222</v>
      </c>
      <c r="K164" s="77">
        <v>5000</v>
      </c>
      <c r="L164" s="81">
        <v>48</v>
      </c>
      <c r="M164" s="77" t="s">
        <v>27</v>
      </c>
      <c r="N164" s="77" t="s">
        <v>22</v>
      </c>
      <c r="O164" s="82">
        <v>6</v>
      </c>
      <c r="P164" s="82">
        <f t="shared" ref="P164:P195" si="29">O164*L164</f>
        <v>288</v>
      </c>
      <c r="Q164" s="83">
        <f t="shared" si="21"/>
        <v>0</v>
      </c>
      <c r="R164" s="64">
        <f t="shared" si="22"/>
        <v>0</v>
      </c>
      <c r="S164" s="64">
        <f t="shared" si="23"/>
        <v>0</v>
      </c>
      <c r="T164" s="64">
        <f t="shared" si="24"/>
        <v>0</v>
      </c>
      <c r="U164" s="64">
        <f t="shared" si="25"/>
        <v>288</v>
      </c>
      <c r="V164" s="64">
        <f t="shared" si="26"/>
        <v>288</v>
      </c>
      <c r="W164" s="64">
        <f t="shared" si="27"/>
        <v>0</v>
      </c>
      <c r="X164" s="64">
        <f t="shared" si="28"/>
        <v>0</v>
      </c>
    </row>
    <row r="165" spans="1:24">
      <c r="A165" s="76">
        <v>162</v>
      </c>
      <c r="B165" s="77">
        <v>379</v>
      </c>
      <c r="C165" s="77" t="s">
        <v>15</v>
      </c>
      <c r="D165" s="77" t="s">
        <v>228</v>
      </c>
      <c r="E165" s="78" t="s">
        <v>387</v>
      </c>
      <c r="F165" s="77">
        <v>114</v>
      </c>
      <c r="G165" s="96">
        <v>76</v>
      </c>
      <c r="H165" s="77" t="s">
        <v>24</v>
      </c>
      <c r="I165" s="79" t="s">
        <v>537</v>
      </c>
      <c r="J165" s="77">
        <v>38222</v>
      </c>
      <c r="K165" s="77">
        <v>5000</v>
      </c>
      <c r="L165" s="81">
        <v>943</v>
      </c>
      <c r="M165" s="77" t="s">
        <v>27</v>
      </c>
      <c r="N165" s="77" t="s">
        <v>22</v>
      </c>
      <c r="O165" s="82">
        <v>6</v>
      </c>
      <c r="P165" s="82">
        <f t="shared" si="29"/>
        <v>5658</v>
      </c>
      <c r="Q165" s="83">
        <f t="shared" si="21"/>
        <v>0</v>
      </c>
      <c r="R165" s="64">
        <f t="shared" si="22"/>
        <v>0</v>
      </c>
      <c r="S165" s="64">
        <f t="shared" si="23"/>
        <v>0</v>
      </c>
      <c r="T165" s="64">
        <f t="shared" si="24"/>
        <v>0</v>
      </c>
      <c r="U165" s="64">
        <f t="shared" si="25"/>
        <v>5658</v>
      </c>
      <c r="V165" s="64">
        <f t="shared" si="26"/>
        <v>5658</v>
      </c>
      <c r="W165" s="64">
        <f t="shared" si="27"/>
        <v>0</v>
      </c>
      <c r="X165" s="64">
        <f t="shared" si="28"/>
        <v>0</v>
      </c>
    </row>
    <row r="166" spans="1:24">
      <c r="A166" s="76">
        <v>163</v>
      </c>
      <c r="B166" s="77">
        <v>380</v>
      </c>
      <c r="C166" s="77" t="s">
        <v>15</v>
      </c>
      <c r="D166" s="77" t="s">
        <v>228</v>
      </c>
      <c r="E166" s="78" t="s">
        <v>330</v>
      </c>
      <c r="F166" s="77">
        <v>114</v>
      </c>
      <c r="G166" s="96">
        <v>77</v>
      </c>
      <c r="H166" s="77" t="s">
        <v>24</v>
      </c>
      <c r="I166" s="79" t="s">
        <v>388</v>
      </c>
      <c r="J166" s="77">
        <v>1873</v>
      </c>
      <c r="K166" s="77">
        <v>618</v>
      </c>
      <c r="L166" s="81">
        <v>166</v>
      </c>
      <c r="M166" s="77" t="s">
        <v>27</v>
      </c>
      <c r="N166" s="77" t="s">
        <v>22</v>
      </c>
      <c r="O166" s="82">
        <v>6</v>
      </c>
      <c r="P166" s="82">
        <f t="shared" si="29"/>
        <v>996</v>
      </c>
      <c r="Q166" s="83">
        <f t="shared" si="21"/>
        <v>0</v>
      </c>
      <c r="R166" s="64">
        <f t="shared" si="22"/>
        <v>0</v>
      </c>
      <c r="S166" s="64">
        <f t="shared" si="23"/>
        <v>0</v>
      </c>
      <c r="T166" s="64">
        <f t="shared" si="24"/>
        <v>0</v>
      </c>
      <c r="U166" s="64">
        <f t="shared" si="25"/>
        <v>996</v>
      </c>
      <c r="V166" s="64">
        <f t="shared" si="26"/>
        <v>996</v>
      </c>
      <c r="W166" s="64">
        <f t="shared" si="27"/>
        <v>0</v>
      </c>
      <c r="X166" s="64">
        <f t="shared" si="28"/>
        <v>0</v>
      </c>
    </row>
    <row r="167" spans="1:24">
      <c r="A167" s="76">
        <v>164</v>
      </c>
      <c r="B167" s="77">
        <v>381</v>
      </c>
      <c r="C167" s="77" t="s">
        <v>15</v>
      </c>
      <c r="D167" s="77" t="s">
        <v>228</v>
      </c>
      <c r="E167" s="78" t="s">
        <v>330</v>
      </c>
      <c r="F167" s="77">
        <v>114</v>
      </c>
      <c r="G167" s="96">
        <v>77</v>
      </c>
      <c r="H167" s="77" t="s">
        <v>24</v>
      </c>
      <c r="I167" s="79" t="s">
        <v>389</v>
      </c>
      <c r="J167" s="77">
        <v>30666</v>
      </c>
      <c r="K167" s="77">
        <v>618</v>
      </c>
      <c r="L167" s="81">
        <v>618</v>
      </c>
      <c r="M167" s="77" t="s">
        <v>27</v>
      </c>
      <c r="N167" s="77" t="s">
        <v>22</v>
      </c>
      <c r="O167" s="82">
        <v>6</v>
      </c>
      <c r="P167" s="82">
        <f t="shared" si="29"/>
        <v>3708</v>
      </c>
      <c r="Q167" s="83">
        <f t="shared" si="21"/>
        <v>0</v>
      </c>
      <c r="R167" s="64">
        <f t="shared" si="22"/>
        <v>0</v>
      </c>
      <c r="S167" s="64">
        <f t="shared" si="23"/>
        <v>0</v>
      </c>
      <c r="T167" s="64">
        <f t="shared" si="24"/>
        <v>0</v>
      </c>
      <c r="U167" s="64">
        <f t="shared" si="25"/>
        <v>3708</v>
      </c>
      <c r="V167" s="64">
        <f t="shared" si="26"/>
        <v>3708</v>
      </c>
      <c r="W167" s="64">
        <f t="shared" si="27"/>
        <v>0</v>
      </c>
      <c r="X167" s="64">
        <f t="shared" si="28"/>
        <v>0</v>
      </c>
    </row>
    <row r="168" spans="1:24">
      <c r="A168" s="76">
        <v>165</v>
      </c>
      <c r="B168" s="77">
        <v>384</v>
      </c>
      <c r="C168" s="77" t="s">
        <v>15</v>
      </c>
      <c r="D168" s="77" t="s">
        <v>228</v>
      </c>
      <c r="E168" s="78" t="s">
        <v>390</v>
      </c>
      <c r="F168" s="77">
        <v>112</v>
      </c>
      <c r="G168" s="96">
        <v>73</v>
      </c>
      <c r="H168" s="77" t="s">
        <v>24</v>
      </c>
      <c r="I168" s="79"/>
      <c r="J168" s="77"/>
      <c r="K168" s="77">
        <v>1300</v>
      </c>
      <c r="L168" s="81">
        <v>282</v>
      </c>
      <c r="M168" s="77" t="s">
        <v>27</v>
      </c>
      <c r="N168" s="77" t="s">
        <v>22</v>
      </c>
      <c r="O168" s="82">
        <v>6</v>
      </c>
      <c r="P168" s="82">
        <f t="shared" si="29"/>
        <v>1692</v>
      </c>
      <c r="Q168" s="83">
        <f t="shared" si="21"/>
        <v>0</v>
      </c>
      <c r="R168" s="64">
        <f t="shared" si="22"/>
        <v>0</v>
      </c>
      <c r="S168" s="64">
        <f t="shared" si="23"/>
        <v>0</v>
      </c>
      <c r="T168" s="64">
        <f t="shared" si="24"/>
        <v>0</v>
      </c>
      <c r="U168" s="64">
        <f t="shared" si="25"/>
        <v>1692</v>
      </c>
      <c r="V168" s="64">
        <f t="shared" si="26"/>
        <v>1692</v>
      </c>
      <c r="W168" s="64">
        <f t="shared" si="27"/>
        <v>0</v>
      </c>
      <c r="X168" s="64">
        <f t="shared" si="28"/>
        <v>0</v>
      </c>
    </row>
    <row r="169" spans="1:24">
      <c r="A169" s="76">
        <v>166</v>
      </c>
      <c r="B169" s="77">
        <v>385</v>
      </c>
      <c r="C169" s="77" t="s">
        <v>15</v>
      </c>
      <c r="D169" s="77" t="s">
        <v>228</v>
      </c>
      <c r="E169" s="78" t="s">
        <v>391</v>
      </c>
      <c r="F169" s="77">
        <v>26</v>
      </c>
      <c r="G169" s="96">
        <v>38</v>
      </c>
      <c r="H169" s="77" t="s">
        <v>210</v>
      </c>
      <c r="I169" s="79" t="s">
        <v>536</v>
      </c>
      <c r="J169" s="77">
        <v>34565</v>
      </c>
      <c r="K169" s="77">
        <v>1165</v>
      </c>
      <c r="L169" s="81">
        <v>35</v>
      </c>
      <c r="M169" s="77" t="s">
        <v>27</v>
      </c>
      <c r="N169" s="77" t="s">
        <v>22</v>
      </c>
      <c r="O169" s="82">
        <v>10</v>
      </c>
      <c r="P169" s="82">
        <f t="shared" si="29"/>
        <v>350</v>
      </c>
      <c r="Q169" s="83">
        <f t="shared" si="21"/>
        <v>0</v>
      </c>
      <c r="R169" s="64">
        <f t="shared" si="22"/>
        <v>0</v>
      </c>
      <c r="S169" s="64">
        <f t="shared" si="23"/>
        <v>0</v>
      </c>
      <c r="T169" s="64">
        <f t="shared" si="24"/>
        <v>0</v>
      </c>
      <c r="U169" s="64">
        <f t="shared" si="25"/>
        <v>350</v>
      </c>
      <c r="V169" s="64">
        <f t="shared" si="26"/>
        <v>0</v>
      </c>
      <c r="W169" s="64">
        <f t="shared" si="27"/>
        <v>350</v>
      </c>
      <c r="X169" s="64">
        <f t="shared" si="28"/>
        <v>0</v>
      </c>
    </row>
    <row r="170" spans="1:24">
      <c r="A170" s="76">
        <v>167</v>
      </c>
      <c r="B170" s="77">
        <v>386</v>
      </c>
      <c r="C170" s="77" t="s">
        <v>15</v>
      </c>
      <c r="D170" s="77" t="s">
        <v>228</v>
      </c>
      <c r="E170" s="78" t="s">
        <v>392</v>
      </c>
      <c r="F170" s="77">
        <v>26</v>
      </c>
      <c r="G170" s="96">
        <v>43</v>
      </c>
      <c r="H170" s="77" t="s">
        <v>24</v>
      </c>
      <c r="I170" s="79"/>
      <c r="J170" s="77"/>
      <c r="K170" s="77">
        <v>1900</v>
      </c>
      <c r="L170" s="81">
        <v>12</v>
      </c>
      <c r="M170" s="77" t="s">
        <v>27</v>
      </c>
      <c r="N170" s="77" t="s">
        <v>22</v>
      </c>
      <c r="O170" s="82">
        <v>6</v>
      </c>
      <c r="P170" s="82">
        <f t="shared" si="29"/>
        <v>72</v>
      </c>
      <c r="Q170" s="83">
        <f t="shared" si="21"/>
        <v>0</v>
      </c>
      <c r="R170" s="64">
        <f t="shared" si="22"/>
        <v>0</v>
      </c>
      <c r="S170" s="64">
        <f t="shared" si="23"/>
        <v>0</v>
      </c>
      <c r="T170" s="64">
        <f t="shared" si="24"/>
        <v>0</v>
      </c>
      <c r="U170" s="64">
        <f t="shared" si="25"/>
        <v>72</v>
      </c>
      <c r="V170" s="64">
        <f t="shared" si="26"/>
        <v>72</v>
      </c>
      <c r="W170" s="64">
        <f t="shared" si="27"/>
        <v>0</v>
      </c>
      <c r="X170" s="64">
        <f t="shared" si="28"/>
        <v>0</v>
      </c>
    </row>
    <row r="171" spans="1:24">
      <c r="A171" s="76">
        <v>168</v>
      </c>
      <c r="B171" s="77">
        <v>387</v>
      </c>
      <c r="C171" s="77" t="s">
        <v>15</v>
      </c>
      <c r="D171" s="77" t="s">
        <v>228</v>
      </c>
      <c r="E171" s="78" t="s">
        <v>393</v>
      </c>
      <c r="F171" s="77">
        <v>26</v>
      </c>
      <c r="G171" s="96">
        <v>44</v>
      </c>
      <c r="H171" s="77" t="s">
        <v>24</v>
      </c>
      <c r="I171" s="79"/>
      <c r="J171" s="77"/>
      <c r="K171" s="77">
        <v>3300</v>
      </c>
      <c r="L171" s="81">
        <v>21</v>
      </c>
      <c r="M171" s="77" t="s">
        <v>27</v>
      </c>
      <c r="N171" s="77" t="s">
        <v>22</v>
      </c>
      <c r="O171" s="82">
        <v>6</v>
      </c>
      <c r="P171" s="82">
        <f t="shared" si="29"/>
        <v>126</v>
      </c>
      <c r="Q171" s="83">
        <f t="shared" si="21"/>
        <v>0</v>
      </c>
      <c r="R171" s="64">
        <f t="shared" si="22"/>
        <v>0</v>
      </c>
      <c r="S171" s="64">
        <f t="shared" si="23"/>
        <v>0</v>
      </c>
      <c r="T171" s="64">
        <f t="shared" si="24"/>
        <v>0</v>
      </c>
      <c r="U171" s="64">
        <f t="shared" si="25"/>
        <v>126</v>
      </c>
      <c r="V171" s="64">
        <f t="shared" si="26"/>
        <v>126</v>
      </c>
      <c r="W171" s="64">
        <f t="shared" si="27"/>
        <v>0</v>
      </c>
      <c r="X171" s="64">
        <f t="shared" si="28"/>
        <v>0</v>
      </c>
    </row>
    <row r="172" spans="1:24">
      <c r="A172" s="76">
        <v>169</v>
      </c>
      <c r="B172" s="77">
        <v>388</v>
      </c>
      <c r="C172" s="77" t="s">
        <v>15</v>
      </c>
      <c r="D172" s="77" t="s">
        <v>228</v>
      </c>
      <c r="E172" s="78" t="s">
        <v>535</v>
      </c>
      <c r="F172" s="77">
        <v>26</v>
      </c>
      <c r="G172" s="96">
        <v>45</v>
      </c>
      <c r="H172" s="77" t="s">
        <v>24</v>
      </c>
      <c r="I172" s="79"/>
      <c r="J172" s="77"/>
      <c r="K172" s="77">
        <v>3800</v>
      </c>
      <c r="L172" s="81">
        <v>112</v>
      </c>
      <c r="M172" s="77" t="s">
        <v>27</v>
      </c>
      <c r="N172" s="77" t="s">
        <v>22</v>
      </c>
      <c r="O172" s="82">
        <v>6</v>
      </c>
      <c r="P172" s="82">
        <f t="shared" si="29"/>
        <v>672</v>
      </c>
      <c r="Q172" s="83">
        <f t="shared" si="21"/>
        <v>0</v>
      </c>
      <c r="R172" s="64">
        <f t="shared" si="22"/>
        <v>0</v>
      </c>
      <c r="S172" s="64">
        <f t="shared" si="23"/>
        <v>0</v>
      </c>
      <c r="T172" s="64">
        <f t="shared" si="24"/>
        <v>0</v>
      </c>
      <c r="U172" s="64">
        <f t="shared" si="25"/>
        <v>672</v>
      </c>
      <c r="V172" s="64">
        <f t="shared" si="26"/>
        <v>672</v>
      </c>
      <c r="W172" s="64">
        <f t="shared" si="27"/>
        <v>0</v>
      </c>
      <c r="X172" s="64">
        <f t="shared" si="28"/>
        <v>0</v>
      </c>
    </row>
    <row r="173" spans="1:24">
      <c r="A173" s="76">
        <v>170</v>
      </c>
      <c r="B173" s="77">
        <v>389</v>
      </c>
      <c r="C173" s="77" t="s">
        <v>15</v>
      </c>
      <c r="D173" s="77" t="s">
        <v>228</v>
      </c>
      <c r="E173" s="78" t="s">
        <v>394</v>
      </c>
      <c r="F173" s="77">
        <v>26</v>
      </c>
      <c r="G173" s="96">
        <v>48</v>
      </c>
      <c r="H173" s="77" t="s">
        <v>24</v>
      </c>
      <c r="I173" s="79"/>
      <c r="J173" s="77"/>
      <c r="K173" s="77">
        <v>5000</v>
      </c>
      <c r="L173" s="81">
        <v>1042</v>
      </c>
      <c r="M173" s="77" t="s">
        <v>27</v>
      </c>
      <c r="N173" s="77" t="s">
        <v>22</v>
      </c>
      <c r="O173" s="82">
        <v>6</v>
      </c>
      <c r="P173" s="82">
        <f t="shared" si="29"/>
        <v>6252</v>
      </c>
      <c r="Q173" s="83">
        <f t="shared" si="21"/>
        <v>0</v>
      </c>
      <c r="R173" s="64">
        <f t="shared" si="22"/>
        <v>0</v>
      </c>
      <c r="S173" s="64">
        <f t="shared" si="23"/>
        <v>0</v>
      </c>
      <c r="T173" s="64">
        <f t="shared" si="24"/>
        <v>0</v>
      </c>
      <c r="U173" s="64">
        <f t="shared" si="25"/>
        <v>6252</v>
      </c>
      <c r="V173" s="64">
        <f t="shared" si="26"/>
        <v>6252</v>
      </c>
      <c r="W173" s="64">
        <f t="shared" si="27"/>
        <v>0</v>
      </c>
      <c r="X173" s="64">
        <f t="shared" si="28"/>
        <v>0</v>
      </c>
    </row>
    <row r="174" spans="1:24">
      <c r="A174" s="76">
        <v>171</v>
      </c>
      <c r="B174" s="77">
        <v>391</v>
      </c>
      <c r="C174" s="77" t="s">
        <v>15</v>
      </c>
      <c r="D174" s="77" t="s">
        <v>228</v>
      </c>
      <c r="E174" s="78" t="s">
        <v>395</v>
      </c>
      <c r="F174" s="77">
        <v>25</v>
      </c>
      <c r="G174" s="96">
        <v>2</v>
      </c>
      <c r="H174" s="77" t="s">
        <v>24</v>
      </c>
      <c r="I174" s="79" t="s">
        <v>534</v>
      </c>
      <c r="J174" s="77">
        <v>32517</v>
      </c>
      <c r="K174" s="77">
        <v>5000</v>
      </c>
      <c r="L174" s="81">
        <v>548</v>
      </c>
      <c r="M174" s="77" t="s">
        <v>27</v>
      </c>
      <c r="N174" s="77" t="s">
        <v>22</v>
      </c>
      <c r="O174" s="82">
        <v>6</v>
      </c>
      <c r="P174" s="82">
        <f t="shared" si="29"/>
        <v>3288</v>
      </c>
      <c r="Q174" s="83">
        <f t="shared" si="21"/>
        <v>0</v>
      </c>
      <c r="R174" s="64">
        <f t="shared" si="22"/>
        <v>0</v>
      </c>
      <c r="S174" s="64">
        <f t="shared" si="23"/>
        <v>0</v>
      </c>
      <c r="T174" s="64">
        <f t="shared" si="24"/>
        <v>0</v>
      </c>
      <c r="U174" s="64">
        <f t="shared" si="25"/>
        <v>3288</v>
      </c>
      <c r="V174" s="64">
        <f t="shared" si="26"/>
        <v>3288</v>
      </c>
      <c r="W174" s="64">
        <f t="shared" si="27"/>
        <v>0</v>
      </c>
      <c r="X174" s="64">
        <f t="shared" si="28"/>
        <v>0</v>
      </c>
    </row>
    <row r="175" spans="1:24">
      <c r="A175" s="76">
        <v>172</v>
      </c>
      <c r="B175" s="77">
        <v>392</v>
      </c>
      <c r="C175" s="77" t="s">
        <v>15</v>
      </c>
      <c r="D175" s="77" t="s">
        <v>228</v>
      </c>
      <c r="E175" s="78" t="s">
        <v>325</v>
      </c>
      <c r="F175" s="77">
        <v>25</v>
      </c>
      <c r="G175" s="96">
        <v>3</v>
      </c>
      <c r="H175" s="77" t="s">
        <v>24</v>
      </c>
      <c r="I175" s="79"/>
      <c r="J175" s="77"/>
      <c r="K175" s="77">
        <v>5000</v>
      </c>
      <c r="L175" s="81">
        <v>660</v>
      </c>
      <c r="M175" s="77" t="s">
        <v>27</v>
      </c>
      <c r="N175" s="77" t="s">
        <v>22</v>
      </c>
      <c r="O175" s="82">
        <v>6</v>
      </c>
      <c r="P175" s="82">
        <f t="shared" si="29"/>
        <v>3960</v>
      </c>
      <c r="Q175" s="83">
        <f t="shared" si="21"/>
        <v>0</v>
      </c>
      <c r="R175" s="64">
        <f t="shared" si="22"/>
        <v>0</v>
      </c>
      <c r="S175" s="64">
        <f t="shared" si="23"/>
        <v>0</v>
      </c>
      <c r="T175" s="64">
        <f t="shared" si="24"/>
        <v>0</v>
      </c>
      <c r="U175" s="64">
        <f t="shared" si="25"/>
        <v>3960</v>
      </c>
      <c r="V175" s="64">
        <f t="shared" si="26"/>
        <v>3960</v>
      </c>
      <c r="W175" s="64">
        <f t="shared" si="27"/>
        <v>0</v>
      </c>
      <c r="X175" s="64">
        <f t="shared" si="28"/>
        <v>0</v>
      </c>
    </row>
    <row r="176" spans="1:24">
      <c r="A176" s="76">
        <v>173</v>
      </c>
      <c r="B176" s="77">
        <v>393</v>
      </c>
      <c r="C176" s="77" t="s">
        <v>15</v>
      </c>
      <c r="D176" s="77" t="s">
        <v>228</v>
      </c>
      <c r="E176" s="78" t="s">
        <v>396</v>
      </c>
      <c r="F176" s="77">
        <v>25</v>
      </c>
      <c r="G176" s="96">
        <v>4</v>
      </c>
      <c r="H176" s="77" t="s">
        <v>24</v>
      </c>
      <c r="I176" s="79" t="s">
        <v>533</v>
      </c>
      <c r="J176" s="77">
        <v>37252</v>
      </c>
      <c r="K176" s="77">
        <v>5000</v>
      </c>
      <c r="L176" s="81">
        <v>1069</v>
      </c>
      <c r="M176" s="77" t="s">
        <v>27</v>
      </c>
      <c r="N176" s="77" t="s">
        <v>22</v>
      </c>
      <c r="O176" s="82">
        <v>6</v>
      </c>
      <c r="P176" s="82">
        <f t="shared" si="29"/>
        <v>6414</v>
      </c>
      <c r="Q176" s="83">
        <f t="shared" si="21"/>
        <v>0</v>
      </c>
      <c r="R176" s="64">
        <f t="shared" si="22"/>
        <v>0</v>
      </c>
      <c r="S176" s="64">
        <f t="shared" si="23"/>
        <v>0</v>
      </c>
      <c r="T176" s="64">
        <f t="shared" si="24"/>
        <v>0</v>
      </c>
      <c r="U176" s="64">
        <f t="shared" si="25"/>
        <v>6414</v>
      </c>
      <c r="V176" s="64">
        <f t="shared" si="26"/>
        <v>6414</v>
      </c>
      <c r="W176" s="64">
        <f t="shared" si="27"/>
        <v>0</v>
      </c>
      <c r="X176" s="64">
        <f t="shared" si="28"/>
        <v>0</v>
      </c>
    </row>
    <row r="177" spans="1:24">
      <c r="A177" s="76">
        <v>174</v>
      </c>
      <c r="B177" s="77">
        <v>394</v>
      </c>
      <c r="C177" s="77" t="s">
        <v>15</v>
      </c>
      <c r="D177" s="77" t="s">
        <v>228</v>
      </c>
      <c r="E177" s="78" t="s">
        <v>397</v>
      </c>
      <c r="F177" s="77">
        <v>25</v>
      </c>
      <c r="G177" s="96">
        <v>5</v>
      </c>
      <c r="H177" s="77" t="s">
        <v>24</v>
      </c>
      <c r="I177" s="79" t="s">
        <v>532</v>
      </c>
      <c r="J177" s="77">
        <v>36684</v>
      </c>
      <c r="K177" s="77">
        <v>5000</v>
      </c>
      <c r="L177" s="81">
        <v>1236</v>
      </c>
      <c r="M177" s="77" t="s">
        <v>27</v>
      </c>
      <c r="N177" s="77" t="s">
        <v>22</v>
      </c>
      <c r="O177" s="82">
        <v>6</v>
      </c>
      <c r="P177" s="82">
        <f t="shared" si="29"/>
        <v>7416</v>
      </c>
      <c r="Q177" s="83">
        <f t="shared" si="21"/>
        <v>0</v>
      </c>
      <c r="R177" s="64">
        <f t="shared" si="22"/>
        <v>0</v>
      </c>
      <c r="S177" s="64">
        <f t="shared" si="23"/>
        <v>0</v>
      </c>
      <c r="T177" s="64">
        <f t="shared" si="24"/>
        <v>0</v>
      </c>
      <c r="U177" s="64">
        <f t="shared" si="25"/>
        <v>7416</v>
      </c>
      <c r="V177" s="64">
        <f t="shared" si="26"/>
        <v>7416</v>
      </c>
      <c r="W177" s="64">
        <f t="shared" si="27"/>
        <v>0</v>
      </c>
      <c r="X177" s="64">
        <f t="shared" si="28"/>
        <v>0</v>
      </c>
    </row>
    <row r="178" spans="1:24">
      <c r="A178" s="76">
        <v>175</v>
      </c>
      <c r="B178" s="77">
        <v>395</v>
      </c>
      <c r="C178" s="77" t="s">
        <v>15</v>
      </c>
      <c r="D178" s="77" t="s">
        <v>228</v>
      </c>
      <c r="E178" s="78" t="s">
        <v>398</v>
      </c>
      <c r="F178" s="77">
        <v>25</v>
      </c>
      <c r="G178" s="96">
        <v>6</v>
      </c>
      <c r="H178" s="77" t="s">
        <v>24</v>
      </c>
      <c r="I178" s="79"/>
      <c r="J178" s="77"/>
      <c r="K178" s="77">
        <v>5000</v>
      </c>
      <c r="L178" s="81">
        <v>1195</v>
      </c>
      <c r="M178" s="77" t="s">
        <v>27</v>
      </c>
      <c r="N178" s="77" t="s">
        <v>22</v>
      </c>
      <c r="O178" s="82">
        <v>6</v>
      </c>
      <c r="P178" s="82">
        <f t="shared" si="29"/>
        <v>7170</v>
      </c>
      <c r="Q178" s="83">
        <f t="shared" si="21"/>
        <v>0</v>
      </c>
      <c r="R178" s="64">
        <f t="shared" si="22"/>
        <v>0</v>
      </c>
      <c r="S178" s="64">
        <f t="shared" si="23"/>
        <v>0</v>
      </c>
      <c r="T178" s="64">
        <f t="shared" si="24"/>
        <v>0</v>
      </c>
      <c r="U178" s="64">
        <f t="shared" si="25"/>
        <v>7170</v>
      </c>
      <c r="V178" s="64">
        <f t="shared" si="26"/>
        <v>7170</v>
      </c>
      <c r="W178" s="64">
        <f t="shared" si="27"/>
        <v>0</v>
      </c>
      <c r="X178" s="64">
        <f t="shared" si="28"/>
        <v>0</v>
      </c>
    </row>
    <row r="179" spans="1:24">
      <c r="A179" s="76">
        <v>176</v>
      </c>
      <c r="B179" s="77">
        <v>396</v>
      </c>
      <c r="C179" s="77" t="s">
        <v>15</v>
      </c>
      <c r="D179" s="77" t="s">
        <v>228</v>
      </c>
      <c r="E179" s="78" t="s">
        <v>399</v>
      </c>
      <c r="F179" s="77">
        <v>25</v>
      </c>
      <c r="G179" s="96">
        <v>7</v>
      </c>
      <c r="H179" s="77" t="s">
        <v>24</v>
      </c>
      <c r="I179" s="79"/>
      <c r="J179" s="77"/>
      <c r="K179" s="77">
        <v>5000</v>
      </c>
      <c r="L179" s="81">
        <v>1313</v>
      </c>
      <c r="M179" s="77" t="s">
        <v>27</v>
      </c>
      <c r="N179" s="77" t="s">
        <v>22</v>
      </c>
      <c r="O179" s="82">
        <v>6</v>
      </c>
      <c r="P179" s="82">
        <f t="shared" si="29"/>
        <v>7878</v>
      </c>
      <c r="Q179" s="83">
        <f t="shared" si="21"/>
        <v>0</v>
      </c>
      <c r="R179" s="64">
        <f t="shared" si="22"/>
        <v>0</v>
      </c>
      <c r="S179" s="64">
        <f t="shared" si="23"/>
        <v>0</v>
      </c>
      <c r="T179" s="64">
        <f t="shared" si="24"/>
        <v>0</v>
      </c>
      <c r="U179" s="64">
        <f t="shared" si="25"/>
        <v>7878</v>
      </c>
      <c r="V179" s="64">
        <f t="shared" si="26"/>
        <v>7878</v>
      </c>
      <c r="W179" s="64">
        <f t="shared" si="27"/>
        <v>0</v>
      </c>
      <c r="X179" s="64">
        <f t="shared" si="28"/>
        <v>0</v>
      </c>
    </row>
    <row r="180" spans="1:24">
      <c r="A180" s="76">
        <v>177</v>
      </c>
      <c r="B180" s="77">
        <v>397</v>
      </c>
      <c r="C180" s="77" t="s">
        <v>15</v>
      </c>
      <c r="D180" s="77" t="s">
        <v>228</v>
      </c>
      <c r="E180" s="78" t="s">
        <v>400</v>
      </c>
      <c r="F180" s="77">
        <v>25</v>
      </c>
      <c r="G180" s="96">
        <v>8</v>
      </c>
      <c r="H180" s="77" t="s">
        <v>24</v>
      </c>
      <c r="I180" s="79"/>
      <c r="J180" s="77"/>
      <c r="K180" s="77">
        <v>5000</v>
      </c>
      <c r="L180" s="81">
        <v>1352</v>
      </c>
      <c r="M180" s="77" t="s">
        <v>27</v>
      </c>
      <c r="N180" s="77" t="s">
        <v>22</v>
      </c>
      <c r="O180" s="82">
        <v>6</v>
      </c>
      <c r="P180" s="82">
        <f t="shared" si="29"/>
        <v>8112</v>
      </c>
      <c r="Q180" s="83">
        <f t="shared" si="21"/>
        <v>0</v>
      </c>
      <c r="R180" s="64">
        <f t="shared" si="22"/>
        <v>0</v>
      </c>
      <c r="S180" s="64">
        <f t="shared" si="23"/>
        <v>0</v>
      </c>
      <c r="T180" s="64">
        <f t="shared" si="24"/>
        <v>0</v>
      </c>
      <c r="U180" s="64">
        <f t="shared" si="25"/>
        <v>8112</v>
      </c>
      <c r="V180" s="64">
        <f t="shared" si="26"/>
        <v>8112</v>
      </c>
      <c r="W180" s="64">
        <f t="shared" si="27"/>
        <v>0</v>
      </c>
      <c r="X180" s="64">
        <f t="shared" si="28"/>
        <v>0</v>
      </c>
    </row>
    <row r="181" spans="1:24">
      <c r="A181" s="76">
        <v>178</v>
      </c>
      <c r="B181" s="77">
        <v>398</v>
      </c>
      <c r="C181" s="77" t="s">
        <v>15</v>
      </c>
      <c r="D181" s="77" t="s">
        <v>228</v>
      </c>
      <c r="E181" s="78" t="s">
        <v>401</v>
      </c>
      <c r="F181" s="77">
        <v>25</v>
      </c>
      <c r="G181" s="96">
        <v>9</v>
      </c>
      <c r="H181" s="77" t="s">
        <v>24</v>
      </c>
      <c r="I181" s="79" t="s">
        <v>531</v>
      </c>
      <c r="J181" s="77">
        <v>3243</v>
      </c>
      <c r="K181" s="77">
        <v>5000</v>
      </c>
      <c r="L181" s="81">
        <v>1403</v>
      </c>
      <c r="M181" s="77" t="s">
        <v>27</v>
      </c>
      <c r="N181" s="77" t="s">
        <v>22</v>
      </c>
      <c r="O181" s="82">
        <v>6</v>
      </c>
      <c r="P181" s="82">
        <f t="shared" si="29"/>
        <v>8418</v>
      </c>
      <c r="Q181" s="83">
        <f t="shared" si="21"/>
        <v>0</v>
      </c>
      <c r="R181" s="64">
        <f t="shared" si="22"/>
        <v>0</v>
      </c>
      <c r="S181" s="64">
        <f t="shared" si="23"/>
        <v>0</v>
      </c>
      <c r="T181" s="64">
        <f t="shared" si="24"/>
        <v>0</v>
      </c>
      <c r="U181" s="64">
        <f t="shared" si="25"/>
        <v>8418</v>
      </c>
      <c r="V181" s="64">
        <f t="shared" si="26"/>
        <v>8418</v>
      </c>
      <c r="W181" s="64">
        <f t="shared" si="27"/>
        <v>0</v>
      </c>
      <c r="X181" s="64">
        <f t="shared" si="28"/>
        <v>0</v>
      </c>
    </row>
    <row r="182" spans="1:24">
      <c r="A182" s="76">
        <v>179</v>
      </c>
      <c r="B182" s="77">
        <v>399</v>
      </c>
      <c r="C182" s="77" t="s">
        <v>15</v>
      </c>
      <c r="D182" s="77" t="s">
        <v>228</v>
      </c>
      <c r="E182" s="78" t="s">
        <v>402</v>
      </c>
      <c r="F182" s="77">
        <v>25</v>
      </c>
      <c r="G182" s="96">
        <v>10</v>
      </c>
      <c r="H182" s="77" t="s">
        <v>24</v>
      </c>
      <c r="I182" s="79"/>
      <c r="J182" s="77"/>
      <c r="K182" s="77">
        <v>5000</v>
      </c>
      <c r="L182" s="81">
        <v>1334</v>
      </c>
      <c r="M182" s="77" t="s">
        <v>27</v>
      </c>
      <c r="N182" s="77" t="s">
        <v>22</v>
      </c>
      <c r="O182" s="82">
        <v>6</v>
      </c>
      <c r="P182" s="82">
        <f t="shared" si="29"/>
        <v>8004</v>
      </c>
      <c r="Q182" s="83">
        <f t="shared" si="21"/>
        <v>0</v>
      </c>
      <c r="R182" s="64">
        <f t="shared" si="22"/>
        <v>0</v>
      </c>
      <c r="S182" s="64">
        <f t="shared" si="23"/>
        <v>0</v>
      </c>
      <c r="T182" s="64">
        <f t="shared" si="24"/>
        <v>0</v>
      </c>
      <c r="U182" s="64">
        <f t="shared" si="25"/>
        <v>8004</v>
      </c>
      <c r="V182" s="64">
        <f t="shared" si="26"/>
        <v>8004</v>
      </c>
      <c r="W182" s="64">
        <f t="shared" si="27"/>
        <v>0</v>
      </c>
      <c r="X182" s="64">
        <f t="shared" si="28"/>
        <v>0</v>
      </c>
    </row>
    <row r="183" spans="1:24">
      <c r="A183" s="76">
        <v>180</v>
      </c>
      <c r="B183" s="77">
        <v>400</v>
      </c>
      <c r="C183" s="77" t="s">
        <v>15</v>
      </c>
      <c r="D183" s="77" t="s">
        <v>228</v>
      </c>
      <c r="E183" s="78" t="s">
        <v>336</v>
      </c>
      <c r="F183" s="77">
        <v>25</v>
      </c>
      <c r="G183" s="96">
        <v>11</v>
      </c>
      <c r="H183" s="77" t="s">
        <v>24</v>
      </c>
      <c r="I183" s="79"/>
      <c r="J183" s="77"/>
      <c r="K183" s="77">
        <v>5000</v>
      </c>
      <c r="L183" s="81">
        <v>1357</v>
      </c>
      <c r="M183" s="77" t="s">
        <v>27</v>
      </c>
      <c r="N183" s="77" t="s">
        <v>22</v>
      </c>
      <c r="O183" s="82">
        <v>6</v>
      </c>
      <c r="P183" s="82">
        <f t="shared" si="29"/>
        <v>8142</v>
      </c>
      <c r="Q183" s="83">
        <f t="shared" si="21"/>
        <v>0</v>
      </c>
      <c r="R183" s="64">
        <f t="shared" si="22"/>
        <v>0</v>
      </c>
      <c r="S183" s="64">
        <f t="shared" si="23"/>
        <v>0</v>
      </c>
      <c r="T183" s="64">
        <f t="shared" si="24"/>
        <v>0</v>
      </c>
      <c r="U183" s="64">
        <f t="shared" si="25"/>
        <v>8142</v>
      </c>
      <c r="V183" s="64">
        <f t="shared" si="26"/>
        <v>8142</v>
      </c>
      <c r="W183" s="64">
        <f t="shared" si="27"/>
        <v>0</v>
      </c>
      <c r="X183" s="64">
        <f t="shared" si="28"/>
        <v>0</v>
      </c>
    </row>
    <row r="184" spans="1:24">
      <c r="A184" s="76">
        <v>181</v>
      </c>
      <c r="B184" s="77">
        <v>401</v>
      </c>
      <c r="C184" s="77" t="s">
        <v>15</v>
      </c>
      <c r="D184" s="77" t="s">
        <v>228</v>
      </c>
      <c r="E184" s="78" t="s">
        <v>336</v>
      </c>
      <c r="F184" s="77">
        <v>25</v>
      </c>
      <c r="G184" s="96">
        <v>11</v>
      </c>
      <c r="H184" s="77" t="s">
        <v>24</v>
      </c>
      <c r="I184" s="79"/>
      <c r="J184" s="77"/>
      <c r="K184" s="77">
        <v>5000</v>
      </c>
      <c r="L184" s="81">
        <v>3</v>
      </c>
      <c r="M184" s="77" t="s">
        <v>27</v>
      </c>
      <c r="N184" s="77" t="s">
        <v>22</v>
      </c>
      <c r="O184" s="82">
        <v>6</v>
      </c>
      <c r="P184" s="82">
        <f t="shared" si="29"/>
        <v>18</v>
      </c>
      <c r="Q184" s="83">
        <f t="shared" si="21"/>
        <v>0</v>
      </c>
      <c r="R184" s="64">
        <f t="shared" si="22"/>
        <v>0</v>
      </c>
      <c r="S184" s="64">
        <f t="shared" si="23"/>
        <v>0</v>
      </c>
      <c r="T184" s="64">
        <f t="shared" si="24"/>
        <v>0</v>
      </c>
      <c r="U184" s="64">
        <f t="shared" si="25"/>
        <v>18</v>
      </c>
      <c r="V184" s="64">
        <f t="shared" si="26"/>
        <v>18</v>
      </c>
      <c r="W184" s="64">
        <f t="shared" si="27"/>
        <v>0</v>
      </c>
      <c r="X184" s="64">
        <f t="shared" si="28"/>
        <v>0</v>
      </c>
    </row>
    <row r="185" spans="1:24">
      <c r="A185" s="76">
        <v>182</v>
      </c>
      <c r="B185" s="77">
        <v>402</v>
      </c>
      <c r="C185" s="77" t="s">
        <v>15</v>
      </c>
      <c r="D185" s="77" t="s">
        <v>228</v>
      </c>
      <c r="E185" s="78" t="s">
        <v>403</v>
      </c>
      <c r="F185" s="77">
        <v>25</v>
      </c>
      <c r="G185" s="96">
        <v>12</v>
      </c>
      <c r="H185" s="77" t="s">
        <v>24</v>
      </c>
      <c r="I185" s="79" t="s">
        <v>404</v>
      </c>
      <c r="J185" s="77"/>
      <c r="K185" s="77">
        <v>2416</v>
      </c>
      <c r="L185" s="81">
        <v>1577</v>
      </c>
      <c r="M185" s="77" t="s">
        <v>27</v>
      </c>
      <c r="N185" s="77" t="s">
        <v>22</v>
      </c>
      <c r="O185" s="82">
        <v>6</v>
      </c>
      <c r="P185" s="82">
        <f t="shared" si="29"/>
        <v>9462</v>
      </c>
      <c r="Q185" s="83">
        <f t="shared" si="21"/>
        <v>0</v>
      </c>
      <c r="R185" s="64">
        <f t="shared" si="22"/>
        <v>0</v>
      </c>
      <c r="S185" s="64">
        <f t="shared" si="23"/>
        <v>0</v>
      </c>
      <c r="T185" s="64">
        <f t="shared" si="24"/>
        <v>0</v>
      </c>
      <c r="U185" s="64">
        <f t="shared" si="25"/>
        <v>9462</v>
      </c>
      <c r="V185" s="64">
        <f t="shared" si="26"/>
        <v>9462</v>
      </c>
      <c r="W185" s="64">
        <f t="shared" si="27"/>
        <v>0</v>
      </c>
      <c r="X185" s="64">
        <f t="shared" si="28"/>
        <v>0</v>
      </c>
    </row>
    <row r="186" spans="1:24">
      <c r="A186" s="76">
        <v>183</v>
      </c>
      <c r="B186" s="77">
        <v>403</v>
      </c>
      <c r="C186" s="77" t="s">
        <v>15</v>
      </c>
      <c r="D186" s="77" t="s">
        <v>228</v>
      </c>
      <c r="E186" s="78" t="s">
        <v>405</v>
      </c>
      <c r="F186" s="77">
        <v>25</v>
      </c>
      <c r="G186" s="96">
        <v>13</v>
      </c>
      <c r="H186" s="77" t="s">
        <v>24</v>
      </c>
      <c r="I186" s="79"/>
      <c r="J186" s="77"/>
      <c r="K186" s="77">
        <v>5000</v>
      </c>
      <c r="L186" s="81">
        <v>1467</v>
      </c>
      <c r="M186" s="77" t="s">
        <v>27</v>
      </c>
      <c r="N186" s="77" t="s">
        <v>22</v>
      </c>
      <c r="O186" s="82">
        <v>6</v>
      </c>
      <c r="P186" s="82">
        <f t="shared" si="29"/>
        <v>8802</v>
      </c>
      <c r="Q186" s="83">
        <f t="shared" si="21"/>
        <v>0</v>
      </c>
      <c r="R186" s="64">
        <f t="shared" si="22"/>
        <v>0</v>
      </c>
      <c r="S186" s="64">
        <f t="shared" si="23"/>
        <v>0</v>
      </c>
      <c r="T186" s="64">
        <f t="shared" si="24"/>
        <v>0</v>
      </c>
      <c r="U186" s="64">
        <f t="shared" si="25"/>
        <v>8802</v>
      </c>
      <c r="V186" s="64">
        <f t="shared" si="26"/>
        <v>8802</v>
      </c>
      <c r="W186" s="64">
        <f t="shared" si="27"/>
        <v>0</v>
      </c>
      <c r="X186" s="64">
        <f t="shared" si="28"/>
        <v>0</v>
      </c>
    </row>
    <row r="187" spans="1:24">
      <c r="A187" s="76">
        <v>184</v>
      </c>
      <c r="B187" s="77">
        <v>404</v>
      </c>
      <c r="C187" s="77" t="s">
        <v>15</v>
      </c>
      <c r="D187" s="77" t="s">
        <v>228</v>
      </c>
      <c r="E187" s="78" t="s">
        <v>406</v>
      </c>
      <c r="F187" s="77">
        <v>25</v>
      </c>
      <c r="G187" s="87" t="s">
        <v>530</v>
      </c>
      <c r="H187" s="77" t="s">
        <v>24</v>
      </c>
      <c r="I187" s="79" t="s">
        <v>529</v>
      </c>
      <c r="J187" s="77">
        <v>4009</v>
      </c>
      <c r="K187" s="77">
        <v>2500</v>
      </c>
      <c r="L187" s="81">
        <v>448</v>
      </c>
      <c r="M187" s="77" t="s">
        <v>27</v>
      </c>
      <c r="N187" s="77" t="s">
        <v>22</v>
      </c>
      <c r="O187" s="82">
        <v>6</v>
      </c>
      <c r="P187" s="82">
        <f t="shared" si="29"/>
        <v>2688</v>
      </c>
      <c r="Q187" s="83">
        <f t="shared" si="21"/>
        <v>0</v>
      </c>
      <c r="R187" s="64">
        <f t="shared" si="22"/>
        <v>0</v>
      </c>
      <c r="S187" s="64">
        <f t="shared" si="23"/>
        <v>0</v>
      </c>
      <c r="T187" s="64">
        <f t="shared" si="24"/>
        <v>0</v>
      </c>
      <c r="U187" s="64">
        <f t="shared" si="25"/>
        <v>2688</v>
      </c>
      <c r="V187" s="64">
        <f t="shared" si="26"/>
        <v>2688</v>
      </c>
      <c r="W187" s="64">
        <f t="shared" si="27"/>
        <v>0</v>
      </c>
      <c r="X187" s="64">
        <f t="shared" si="28"/>
        <v>0</v>
      </c>
    </row>
    <row r="188" spans="1:24">
      <c r="A188" s="76">
        <v>185</v>
      </c>
      <c r="B188" s="77">
        <v>405</v>
      </c>
      <c r="C188" s="77" t="s">
        <v>15</v>
      </c>
      <c r="D188" s="77" t="s">
        <v>228</v>
      </c>
      <c r="E188" s="78" t="s">
        <v>407</v>
      </c>
      <c r="F188" s="77">
        <v>25</v>
      </c>
      <c r="G188" s="96">
        <v>15</v>
      </c>
      <c r="H188" s="77" t="s">
        <v>24</v>
      </c>
      <c r="I188" s="79" t="s">
        <v>528</v>
      </c>
      <c r="J188" s="77">
        <v>36934</v>
      </c>
      <c r="K188" s="77">
        <v>2500</v>
      </c>
      <c r="L188" s="81">
        <v>294</v>
      </c>
      <c r="M188" s="77" t="s">
        <v>27</v>
      </c>
      <c r="N188" s="77" t="s">
        <v>22</v>
      </c>
      <c r="O188" s="82">
        <v>6</v>
      </c>
      <c r="P188" s="82">
        <f t="shared" si="29"/>
        <v>1764</v>
      </c>
      <c r="Q188" s="83">
        <f t="shared" si="21"/>
        <v>0</v>
      </c>
      <c r="R188" s="64">
        <f t="shared" si="22"/>
        <v>0</v>
      </c>
      <c r="S188" s="64">
        <f t="shared" si="23"/>
        <v>0</v>
      </c>
      <c r="T188" s="64">
        <f t="shared" si="24"/>
        <v>0</v>
      </c>
      <c r="U188" s="64">
        <f t="shared" si="25"/>
        <v>1764</v>
      </c>
      <c r="V188" s="64">
        <f t="shared" si="26"/>
        <v>1764</v>
      </c>
      <c r="W188" s="64">
        <f t="shared" si="27"/>
        <v>0</v>
      </c>
      <c r="X188" s="64">
        <f t="shared" si="28"/>
        <v>0</v>
      </c>
    </row>
    <row r="189" spans="1:24">
      <c r="A189" s="76">
        <v>186</v>
      </c>
      <c r="B189" s="77">
        <v>406</v>
      </c>
      <c r="C189" s="77" t="s">
        <v>15</v>
      </c>
      <c r="D189" s="77" t="s">
        <v>228</v>
      </c>
      <c r="E189" s="78" t="s">
        <v>408</v>
      </c>
      <c r="F189" s="77">
        <v>25</v>
      </c>
      <c r="G189" s="96">
        <v>16</v>
      </c>
      <c r="H189" s="77" t="s">
        <v>24</v>
      </c>
      <c r="I189" s="79" t="s">
        <v>527</v>
      </c>
      <c r="J189" s="77">
        <v>32855</v>
      </c>
      <c r="K189" s="77">
        <v>5000</v>
      </c>
      <c r="L189" s="81">
        <v>173</v>
      </c>
      <c r="M189" s="77" t="s">
        <v>27</v>
      </c>
      <c r="N189" s="77" t="s">
        <v>22</v>
      </c>
      <c r="O189" s="82">
        <v>6</v>
      </c>
      <c r="P189" s="82">
        <f t="shared" si="29"/>
        <v>1038</v>
      </c>
      <c r="Q189" s="83">
        <f t="shared" si="21"/>
        <v>0</v>
      </c>
      <c r="R189" s="64">
        <f t="shared" si="22"/>
        <v>0</v>
      </c>
      <c r="S189" s="64">
        <f t="shared" si="23"/>
        <v>0</v>
      </c>
      <c r="T189" s="64">
        <f t="shared" si="24"/>
        <v>0</v>
      </c>
      <c r="U189" s="64">
        <f t="shared" si="25"/>
        <v>1038</v>
      </c>
      <c r="V189" s="64">
        <f t="shared" si="26"/>
        <v>1038</v>
      </c>
      <c r="W189" s="64">
        <f t="shared" si="27"/>
        <v>0</v>
      </c>
      <c r="X189" s="64">
        <f t="shared" si="28"/>
        <v>0</v>
      </c>
    </row>
    <row r="190" spans="1:24">
      <c r="A190" s="76">
        <v>187</v>
      </c>
      <c r="B190" s="77">
        <v>407</v>
      </c>
      <c r="C190" s="77" t="s">
        <v>15</v>
      </c>
      <c r="D190" s="77" t="s">
        <v>228</v>
      </c>
      <c r="E190" s="78" t="s">
        <v>409</v>
      </c>
      <c r="F190" s="77">
        <v>25</v>
      </c>
      <c r="G190" s="96">
        <v>17</v>
      </c>
      <c r="H190" s="77" t="s">
        <v>24</v>
      </c>
      <c r="I190" s="79"/>
      <c r="J190" s="77"/>
      <c r="K190" s="77">
        <v>5000</v>
      </c>
      <c r="L190" s="81">
        <v>15</v>
      </c>
      <c r="M190" s="77" t="s">
        <v>27</v>
      </c>
      <c r="N190" s="77" t="s">
        <v>22</v>
      </c>
      <c r="O190" s="82">
        <v>6</v>
      </c>
      <c r="P190" s="82">
        <f t="shared" si="29"/>
        <v>90</v>
      </c>
      <c r="Q190" s="83">
        <f t="shared" si="21"/>
        <v>0</v>
      </c>
      <c r="R190" s="64">
        <f t="shared" si="22"/>
        <v>0</v>
      </c>
      <c r="S190" s="64">
        <f t="shared" si="23"/>
        <v>0</v>
      </c>
      <c r="T190" s="64">
        <f t="shared" si="24"/>
        <v>0</v>
      </c>
      <c r="U190" s="64">
        <f t="shared" si="25"/>
        <v>90</v>
      </c>
      <c r="V190" s="64">
        <f t="shared" si="26"/>
        <v>90</v>
      </c>
      <c r="W190" s="64">
        <f t="shared" si="27"/>
        <v>0</v>
      </c>
      <c r="X190" s="64">
        <f t="shared" si="28"/>
        <v>0</v>
      </c>
    </row>
    <row r="191" spans="1:24">
      <c r="A191" s="76">
        <v>188</v>
      </c>
      <c r="B191" s="77">
        <v>409</v>
      </c>
      <c r="C191" s="77" t="s">
        <v>15</v>
      </c>
      <c r="D191" s="77" t="s">
        <v>228</v>
      </c>
      <c r="E191" s="78" t="s">
        <v>410</v>
      </c>
      <c r="F191" s="77">
        <v>117</v>
      </c>
      <c r="G191" s="96">
        <v>12</v>
      </c>
      <c r="H191" s="77" t="s">
        <v>212</v>
      </c>
      <c r="I191" s="79"/>
      <c r="J191" s="77"/>
      <c r="K191" s="77">
        <v>11700</v>
      </c>
      <c r="L191" s="81">
        <v>64</v>
      </c>
      <c r="M191" s="77" t="s">
        <v>27</v>
      </c>
      <c r="N191" s="77" t="s">
        <v>22</v>
      </c>
      <c r="O191" s="82">
        <v>6</v>
      </c>
      <c r="P191" s="82">
        <f t="shared" si="29"/>
        <v>384</v>
      </c>
      <c r="Q191" s="83">
        <f t="shared" si="21"/>
        <v>0</v>
      </c>
      <c r="R191" s="64">
        <f t="shared" si="22"/>
        <v>0</v>
      </c>
      <c r="S191" s="64">
        <f t="shared" si="23"/>
        <v>0</v>
      </c>
      <c r="T191" s="64">
        <f t="shared" si="24"/>
        <v>0</v>
      </c>
      <c r="U191" s="64">
        <f t="shared" si="25"/>
        <v>384</v>
      </c>
      <c r="V191" s="64">
        <f t="shared" si="26"/>
        <v>0</v>
      </c>
      <c r="W191" s="64">
        <f t="shared" si="27"/>
        <v>0</v>
      </c>
      <c r="X191" s="64">
        <f t="shared" si="28"/>
        <v>384</v>
      </c>
    </row>
    <row r="192" spans="1:24">
      <c r="A192" s="76">
        <v>189</v>
      </c>
      <c r="B192" s="77">
        <v>410</v>
      </c>
      <c r="C192" s="77" t="s">
        <v>15</v>
      </c>
      <c r="D192" s="77" t="s">
        <v>228</v>
      </c>
      <c r="E192" s="78" t="s">
        <v>411</v>
      </c>
      <c r="F192" s="77">
        <v>117</v>
      </c>
      <c r="G192" s="96">
        <v>13</v>
      </c>
      <c r="H192" s="77" t="s">
        <v>212</v>
      </c>
      <c r="I192" s="79"/>
      <c r="J192" s="77"/>
      <c r="K192" s="77">
        <v>5000</v>
      </c>
      <c r="L192" s="81">
        <v>505</v>
      </c>
      <c r="M192" s="77" t="s">
        <v>27</v>
      </c>
      <c r="N192" s="77" t="s">
        <v>22</v>
      </c>
      <c r="O192" s="82">
        <v>6</v>
      </c>
      <c r="P192" s="82">
        <f t="shared" si="29"/>
        <v>3030</v>
      </c>
      <c r="Q192" s="83">
        <f t="shared" si="21"/>
        <v>0</v>
      </c>
      <c r="R192" s="64">
        <f t="shared" si="22"/>
        <v>0</v>
      </c>
      <c r="S192" s="64">
        <f t="shared" si="23"/>
        <v>0</v>
      </c>
      <c r="T192" s="64">
        <f t="shared" si="24"/>
        <v>0</v>
      </c>
      <c r="U192" s="64">
        <f t="shared" si="25"/>
        <v>3030</v>
      </c>
      <c r="V192" s="64">
        <f t="shared" si="26"/>
        <v>0</v>
      </c>
      <c r="W192" s="64">
        <f t="shared" si="27"/>
        <v>0</v>
      </c>
      <c r="X192" s="64">
        <f t="shared" si="28"/>
        <v>3030</v>
      </c>
    </row>
    <row r="193" spans="1:24">
      <c r="A193" s="76">
        <v>190</v>
      </c>
      <c r="B193" s="77">
        <v>411</v>
      </c>
      <c r="C193" s="77" t="s">
        <v>15</v>
      </c>
      <c r="D193" s="77" t="s">
        <v>228</v>
      </c>
      <c r="E193" s="78" t="s">
        <v>412</v>
      </c>
      <c r="F193" s="77">
        <v>117</v>
      </c>
      <c r="G193" s="96">
        <v>14</v>
      </c>
      <c r="H193" s="77" t="s">
        <v>24</v>
      </c>
      <c r="I193" s="79" t="s">
        <v>526</v>
      </c>
      <c r="J193" s="77">
        <v>35932</v>
      </c>
      <c r="K193" s="77">
        <v>5000</v>
      </c>
      <c r="L193" s="81">
        <v>1285</v>
      </c>
      <c r="M193" s="77" t="s">
        <v>27</v>
      </c>
      <c r="N193" s="77" t="s">
        <v>22</v>
      </c>
      <c r="O193" s="82">
        <v>6</v>
      </c>
      <c r="P193" s="82">
        <f t="shared" si="29"/>
        <v>7710</v>
      </c>
      <c r="Q193" s="83">
        <f t="shared" si="21"/>
        <v>0</v>
      </c>
      <c r="R193" s="64">
        <f t="shared" si="22"/>
        <v>0</v>
      </c>
      <c r="S193" s="64">
        <f t="shared" si="23"/>
        <v>0</v>
      </c>
      <c r="T193" s="64">
        <f t="shared" si="24"/>
        <v>0</v>
      </c>
      <c r="U193" s="64">
        <f t="shared" si="25"/>
        <v>7710</v>
      </c>
      <c r="V193" s="64">
        <f t="shared" si="26"/>
        <v>7710</v>
      </c>
      <c r="W193" s="64">
        <f t="shared" si="27"/>
        <v>0</v>
      </c>
      <c r="X193" s="64">
        <f t="shared" si="28"/>
        <v>0</v>
      </c>
    </row>
    <row r="194" spans="1:24">
      <c r="A194" s="76">
        <v>191</v>
      </c>
      <c r="B194" s="77">
        <v>412</v>
      </c>
      <c r="C194" s="77" t="s">
        <v>15</v>
      </c>
      <c r="D194" s="77" t="s">
        <v>228</v>
      </c>
      <c r="E194" s="78" t="s">
        <v>413</v>
      </c>
      <c r="F194" s="77">
        <v>117</v>
      </c>
      <c r="G194" s="96">
        <v>15</v>
      </c>
      <c r="H194" s="77" t="s">
        <v>212</v>
      </c>
      <c r="I194" s="79" t="s">
        <v>525</v>
      </c>
      <c r="J194" s="77">
        <v>3311</v>
      </c>
      <c r="K194" s="77">
        <v>1200</v>
      </c>
      <c r="L194" s="81">
        <v>904</v>
      </c>
      <c r="M194" s="77" t="s">
        <v>27</v>
      </c>
      <c r="N194" s="77" t="s">
        <v>22</v>
      </c>
      <c r="O194" s="82">
        <v>6</v>
      </c>
      <c r="P194" s="82">
        <f t="shared" si="29"/>
        <v>5424</v>
      </c>
      <c r="Q194" s="83">
        <f t="shared" si="21"/>
        <v>0</v>
      </c>
      <c r="R194" s="64">
        <f t="shared" si="22"/>
        <v>0</v>
      </c>
      <c r="S194" s="64">
        <f t="shared" si="23"/>
        <v>0</v>
      </c>
      <c r="T194" s="64">
        <f t="shared" si="24"/>
        <v>0</v>
      </c>
      <c r="U194" s="64">
        <f t="shared" si="25"/>
        <v>5424</v>
      </c>
      <c r="V194" s="64">
        <f t="shared" si="26"/>
        <v>0</v>
      </c>
      <c r="W194" s="64">
        <f t="shared" si="27"/>
        <v>0</v>
      </c>
      <c r="X194" s="64">
        <f t="shared" si="28"/>
        <v>5424</v>
      </c>
    </row>
    <row r="195" spans="1:24">
      <c r="A195" s="76">
        <v>192</v>
      </c>
      <c r="B195" s="77">
        <v>413</v>
      </c>
      <c r="C195" s="77" t="s">
        <v>15</v>
      </c>
      <c r="D195" s="77" t="s">
        <v>228</v>
      </c>
      <c r="E195" s="78" t="s">
        <v>384</v>
      </c>
      <c r="F195" s="77">
        <v>117</v>
      </c>
      <c r="G195" s="96">
        <v>18</v>
      </c>
      <c r="H195" s="77" t="s">
        <v>212</v>
      </c>
      <c r="I195" s="79"/>
      <c r="J195" s="77"/>
      <c r="K195" s="77">
        <v>1200</v>
      </c>
      <c r="L195" s="81">
        <v>1083</v>
      </c>
      <c r="M195" s="77" t="s">
        <v>27</v>
      </c>
      <c r="N195" s="77" t="s">
        <v>22</v>
      </c>
      <c r="O195" s="82">
        <v>6</v>
      </c>
      <c r="P195" s="82">
        <f t="shared" si="29"/>
        <v>6498</v>
      </c>
      <c r="Q195" s="83">
        <f t="shared" si="21"/>
        <v>0</v>
      </c>
      <c r="R195" s="64">
        <f t="shared" si="22"/>
        <v>0</v>
      </c>
      <c r="S195" s="64">
        <f t="shared" si="23"/>
        <v>0</v>
      </c>
      <c r="T195" s="64">
        <f t="shared" si="24"/>
        <v>0</v>
      </c>
      <c r="U195" s="64">
        <f t="shared" si="25"/>
        <v>6498</v>
      </c>
      <c r="V195" s="64">
        <f t="shared" si="26"/>
        <v>0</v>
      </c>
      <c r="W195" s="64">
        <f t="shared" si="27"/>
        <v>0</v>
      </c>
      <c r="X195" s="64">
        <f t="shared" si="28"/>
        <v>6498</v>
      </c>
    </row>
    <row r="196" spans="1:24">
      <c r="A196" s="76">
        <v>193</v>
      </c>
      <c r="B196" s="77">
        <v>414</v>
      </c>
      <c r="C196" s="77" t="s">
        <v>15</v>
      </c>
      <c r="D196" s="77" t="s">
        <v>228</v>
      </c>
      <c r="E196" s="78" t="s">
        <v>414</v>
      </c>
      <c r="F196" s="77">
        <v>117</v>
      </c>
      <c r="G196" s="96">
        <v>19</v>
      </c>
      <c r="H196" s="77" t="s">
        <v>212</v>
      </c>
      <c r="I196" s="79"/>
      <c r="J196" s="77"/>
      <c r="K196" s="77">
        <v>1200</v>
      </c>
      <c r="L196" s="81">
        <v>10</v>
      </c>
      <c r="M196" s="77" t="s">
        <v>27</v>
      </c>
      <c r="N196" s="77" t="s">
        <v>22</v>
      </c>
      <c r="O196" s="82">
        <v>6</v>
      </c>
      <c r="P196" s="82">
        <f t="shared" ref="P196:P200" si="30">O196*L196</f>
        <v>60</v>
      </c>
      <c r="Q196" s="83">
        <f t="shared" si="21"/>
        <v>0</v>
      </c>
      <c r="R196" s="64">
        <f t="shared" si="22"/>
        <v>0</v>
      </c>
      <c r="S196" s="64">
        <f t="shared" si="23"/>
        <v>0</v>
      </c>
      <c r="T196" s="64">
        <f t="shared" si="24"/>
        <v>0</v>
      </c>
      <c r="U196" s="64">
        <f t="shared" si="25"/>
        <v>60</v>
      </c>
      <c r="V196" s="64">
        <f t="shared" si="26"/>
        <v>0</v>
      </c>
      <c r="W196" s="64">
        <f t="shared" si="27"/>
        <v>0</v>
      </c>
      <c r="X196" s="64">
        <f t="shared" si="28"/>
        <v>60</v>
      </c>
    </row>
    <row r="197" spans="1:24">
      <c r="A197" s="76">
        <v>194</v>
      </c>
      <c r="B197" s="77">
        <v>415</v>
      </c>
      <c r="C197" s="77" t="s">
        <v>15</v>
      </c>
      <c r="D197" s="77" t="s">
        <v>228</v>
      </c>
      <c r="E197" s="78" t="s">
        <v>414</v>
      </c>
      <c r="F197" s="77">
        <v>117</v>
      </c>
      <c r="G197" s="96">
        <v>19</v>
      </c>
      <c r="H197" s="77" t="s">
        <v>212</v>
      </c>
      <c r="I197" s="79"/>
      <c r="J197" s="77"/>
      <c r="K197" s="77">
        <v>1200</v>
      </c>
      <c r="L197" s="81">
        <v>1031</v>
      </c>
      <c r="M197" s="77" t="s">
        <v>27</v>
      </c>
      <c r="N197" s="77" t="s">
        <v>22</v>
      </c>
      <c r="O197" s="82">
        <v>6</v>
      </c>
      <c r="P197" s="82">
        <f t="shared" si="30"/>
        <v>6186</v>
      </c>
      <c r="Q197" s="83">
        <f t="shared" ref="Q197:Q260" si="31">IF(M197="Extravilan",P197,0)</f>
        <v>0</v>
      </c>
      <c r="R197" s="64">
        <f t="shared" ref="R197:R260" si="32">IF(H197="A",Q197,0)</f>
        <v>0</v>
      </c>
      <c r="S197" s="64">
        <f t="shared" ref="S197:S260" si="33">IF(H197="P",Q197,0)</f>
        <v>0</v>
      </c>
      <c r="T197" s="64">
        <f t="shared" ref="T197:T260" si="34">IF(H197="V",Q197,0)</f>
        <v>0</v>
      </c>
      <c r="U197" s="64">
        <f t="shared" ref="U197:U260" si="35">IF(M197="Intravilan",P197,0)</f>
        <v>6186</v>
      </c>
      <c r="V197" s="64">
        <f t="shared" ref="V197:V260" si="36">IF(H197="A",U197,0)</f>
        <v>0</v>
      </c>
      <c r="W197" s="64">
        <f t="shared" ref="W197:W260" si="37">IF(H197="CC",U197,0)</f>
        <v>0</v>
      </c>
      <c r="X197" s="64">
        <f t="shared" ref="X197:X260" si="38">IF(H197="V",U197,0)</f>
        <v>6186</v>
      </c>
    </row>
    <row r="198" spans="1:24">
      <c r="A198" s="76">
        <v>195</v>
      </c>
      <c r="B198" s="77">
        <v>416</v>
      </c>
      <c r="C198" s="77" t="s">
        <v>15</v>
      </c>
      <c r="D198" s="77" t="s">
        <v>228</v>
      </c>
      <c r="E198" s="78" t="s">
        <v>415</v>
      </c>
      <c r="F198" s="77">
        <v>117</v>
      </c>
      <c r="G198" s="96">
        <v>22</v>
      </c>
      <c r="H198" s="77" t="s">
        <v>212</v>
      </c>
      <c r="I198" s="79"/>
      <c r="J198" s="77"/>
      <c r="K198" s="77">
        <v>1100</v>
      </c>
      <c r="L198" s="81">
        <v>947</v>
      </c>
      <c r="M198" s="77" t="s">
        <v>27</v>
      </c>
      <c r="N198" s="77" t="s">
        <v>22</v>
      </c>
      <c r="O198" s="82">
        <v>6</v>
      </c>
      <c r="P198" s="82">
        <f t="shared" si="30"/>
        <v>5682</v>
      </c>
      <c r="Q198" s="83">
        <f t="shared" si="31"/>
        <v>0</v>
      </c>
      <c r="R198" s="64">
        <f t="shared" si="32"/>
        <v>0</v>
      </c>
      <c r="S198" s="64">
        <f t="shared" si="33"/>
        <v>0</v>
      </c>
      <c r="T198" s="64">
        <f t="shared" si="34"/>
        <v>0</v>
      </c>
      <c r="U198" s="64">
        <f t="shared" si="35"/>
        <v>5682</v>
      </c>
      <c r="V198" s="64">
        <f t="shared" si="36"/>
        <v>0</v>
      </c>
      <c r="W198" s="64">
        <f t="shared" si="37"/>
        <v>0</v>
      </c>
      <c r="X198" s="64">
        <f t="shared" si="38"/>
        <v>5682</v>
      </c>
    </row>
    <row r="199" spans="1:24">
      <c r="A199" s="76">
        <v>196</v>
      </c>
      <c r="B199" s="77">
        <v>417</v>
      </c>
      <c r="C199" s="77" t="s">
        <v>15</v>
      </c>
      <c r="D199" s="77" t="s">
        <v>228</v>
      </c>
      <c r="E199" s="78" t="s">
        <v>416</v>
      </c>
      <c r="F199" s="77">
        <v>117</v>
      </c>
      <c r="G199" s="96">
        <v>23</v>
      </c>
      <c r="H199" s="77" t="s">
        <v>212</v>
      </c>
      <c r="I199" s="79"/>
      <c r="J199" s="77"/>
      <c r="K199" s="77">
        <v>1200</v>
      </c>
      <c r="L199" s="81">
        <v>836</v>
      </c>
      <c r="M199" s="77" t="s">
        <v>27</v>
      </c>
      <c r="N199" s="77" t="s">
        <v>22</v>
      </c>
      <c r="O199" s="82">
        <v>6</v>
      </c>
      <c r="P199" s="82">
        <f t="shared" si="30"/>
        <v>5016</v>
      </c>
      <c r="Q199" s="83">
        <f t="shared" si="31"/>
        <v>0</v>
      </c>
      <c r="R199" s="64">
        <f t="shared" si="32"/>
        <v>0</v>
      </c>
      <c r="S199" s="64">
        <f t="shared" si="33"/>
        <v>0</v>
      </c>
      <c r="T199" s="64">
        <f t="shared" si="34"/>
        <v>0</v>
      </c>
      <c r="U199" s="64">
        <f t="shared" si="35"/>
        <v>5016</v>
      </c>
      <c r="V199" s="64">
        <f t="shared" si="36"/>
        <v>0</v>
      </c>
      <c r="W199" s="64">
        <f t="shared" si="37"/>
        <v>0</v>
      </c>
      <c r="X199" s="64">
        <f t="shared" si="38"/>
        <v>5016</v>
      </c>
    </row>
    <row r="200" spans="1:24">
      <c r="A200" s="76">
        <v>197</v>
      </c>
      <c r="B200" s="77">
        <v>418</v>
      </c>
      <c r="C200" s="77" t="s">
        <v>15</v>
      </c>
      <c r="D200" s="77" t="s">
        <v>228</v>
      </c>
      <c r="E200" s="78" t="s">
        <v>417</v>
      </c>
      <c r="F200" s="77">
        <v>117</v>
      </c>
      <c r="G200" s="96">
        <v>26</v>
      </c>
      <c r="H200" s="77" t="s">
        <v>212</v>
      </c>
      <c r="I200" s="79" t="s">
        <v>524</v>
      </c>
      <c r="J200" s="77">
        <v>3547</v>
      </c>
      <c r="K200" s="77">
        <v>1000</v>
      </c>
      <c r="L200" s="81">
        <v>395</v>
      </c>
      <c r="M200" s="77" t="s">
        <v>27</v>
      </c>
      <c r="N200" s="77" t="s">
        <v>22</v>
      </c>
      <c r="O200" s="82">
        <v>6</v>
      </c>
      <c r="P200" s="82">
        <f t="shared" si="30"/>
        <v>2370</v>
      </c>
      <c r="Q200" s="83">
        <f t="shared" si="31"/>
        <v>0</v>
      </c>
      <c r="R200" s="64">
        <f t="shared" si="32"/>
        <v>0</v>
      </c>
      <c r="S200" s="64">
        <f t="shared" si="33"/>
        <v>0</v>
      </c>
      <c r="T200" s="64">
        <f t="shared" si="34"/>
        <v>0</v>
      </c>
      <c r="U200" s="64">
        <f t="shared" si="35"/>
        <v>2370</v>
      </c>
      <c r="V200" s="64">
        <f t="shared" si="36"/>
        <v>0</v>
      </c>
      <c r="W200" s="64">
        <f t="shared" si="37"/>
        <v>0</v>
      </c>
      <c r="X200" s="64">
        <f t="shared" si="38"/>
        <v>2370</v>
      </c>
    </row>
    <row r="201" spans="1:24">
      <c r="A201" s="76">
        <v>198</v>
      </c>
      <c r="B201" s="77">
        <v>419</v>
      </c>
      <c r="C201" s="77" t="s">
        <v>15</v>
      </c>
      <c r="D201" s="77" t="s">
        <v>228</v>
      </c>
      <c r="E201" s="78" t="s">
        <v>418</v>
      </c>
      <c r="F201" s="77">
        <v>117</v>
      </c>
      <c r="G201" s="96">
        <v>20</v>
      </c>
      <c r="H201" s="77" t="s">
        <v>212</v>
      </c>
      <c r="I201" s="79"/>
      <c r="J201" s="77"/>
      <c r="K201" s="77">
        <v>1200</v>
      </c>
      <c r="L201" s="81">
        <v>59</v>
      </c>
      <c r="M201" s="77" t="s">
        <v>21</v>
      </c>
      <c r="N201" s="77" t="s">
        <v>22</v>
      </c>
      <c r="O201" s="82">
        <v>1.5</v>
      </c>
      <c r="P201" s="82">
        <f t="shared" ref="P201:P213" si="39">O201*K201</f>
        <v>1800</v>
      </c>
      <c r="Q201" s="83">
        <f t="shared" si="31"/>
        <v>1800</v>
      </c>
      <c r="R201" s="64">
        <f t="shared" si="32"/>
        <v>0</v>
      </c>
      <c r="S201" s="64">
        <f t="shared" si="33"/>
        <v>0</v>
      </c>
      <c r="T201" s="64">
        <f t="shared" si="34"/>
        <v>1800</v>
      </c>
      <c r="U201" s="64">
        <f t="shared" si="35"/>
        <v>0</v>
      </c>
      <c r="V201" s="64">
        <f t="shared" si="36"/>
        <v>0</v>
      </c>
      <c r="W201" s="64">
        <f t="shared" si="37"/>
        <v>0</v>
      </c>
      <c r="X201" s="64">
        <f t="shared" si="38"/>
        <v>0</v>
      </c>
    </row>
    <row r="202" spans="1:24">
      <c r="A202" s="76">
        <v>199</v>
      </c>
      <c r="B202" s="77">
        <v>420</v>
      </c>
      <c r="C202" s="77" t="s">
        <v>15</v>
      </c>
      <c r="D202" s="77" t="s">
        <v>228</v>
      </c>
      <c r="E202" s="78" t="s">
        <v>419</v>
      </c>
      <c r="F202" s="77">
        <v>117</v>
      </c>
      <c r="G202" s="96">
        <v>21</v>
      </c>
      <c r="H202" s="77" t="s">
        <v>212</v>
      </c>
      <c r="I202" s="79"/>
      <c r="J202" s="77"/>
      <c r="K202" s="77">
        <v>1300</v>
      </c>
      <c r="L202" s="81">
        <v>311</v>
      </c>
      <c r="M202" s="77" t="s">
        <v>21</v>
      </c>
      <c r="N202" s="77" t="s">
        <v>22</v>
      </c>
      <c r="O202" s="82">
        <v>1.5</v>
      </c>
      <c r="P202" s="82">
        <f t="shared" si="39"/>
        <v>1950</v>
      </c>
      <c r="Q202" s="83">
        <f t="shared" si="31"/>
        <v>1950</v>
      </c>
      <c r="R202" s="64">
        <f t="shared" si="32"/>
        <v>0</v>
      </c>
      <c r="S202" s="64">
        <f t="shared" si="33"/>
        <v>0</v>
      </c>
      <c r="T202" s="64">
        <f t="shared" si="34"/>
        <v>1950</v>
      </c>
      <c r="U202" s="64">
        <f t="shared" si="35"/>
        <v>0</v>
      </c>
      <c r="V202" s="64">
        <f t="shared" si="36"/>
        <v>0</v>
      </c>
      <c r="W202" s="64">
        <f t="shared" si="37"/>
        <v>0</v>
      </c>
      <c r="X202" s="64">
        <f t="shared" si="38"/>
        <v>0</v>
      </c>
    </row>
    <row r="203" spans="1:24">
      <c r="A203" s="76">
        <v>200</v>
      </c>
      <c r="B203" s="77">
        <v>421</v>
      </c>
      <c r="C203" s="77" t="s">
        <v>15</v>
      </c>
      <c r="D203" s="77" t="s">
        <v>228</v>
      </c>
      <c r="E203" s="78" t="s">
        <v>313</v>
      </c>
      <c r="F203" s="77">
        <v>117</v>
      </c>
      <c r="G203" s="96">
        <v>24</v>
      </c>
      <c r="H203" s="77" t="s">
        <v>212</v>
      </c>
      <c r="I203" s="79"/>
      <c r="J203" s="77"/>
      <c r="K203" s="77">
        <v>1250</v>
      </c>
      <c r="L203" s="81">
        <v>587</v>
      </c>
      <c r="M203" s="77" t="s">
        <v>21</v>
      </c>
      <c r="N203" s="77" t="s">
        <v>22</v>
      </c>
      <c r="O203" s="82">
        <v>1.5</v>
      </c>
      <c r="P203" s="82">
        <f t="shared" si="39"/>
        <v>1875</v>
      </c>
      <c r="Q203" s="83">
        <f t="shared" si="31"/>
        <v>1875</v>
      </c>
      <c r="R203" s="64">
        <f t="shared" si="32"/>
        <v>0</v>
      </c>
      <c r="S203" s="64">
        <f t="shared" si="33"/>
        <v>0</v>
      </c>
      <c r="T203" s="64">
        <f t="shared" si="34"/>
        <v>1875</v>
      </c>
      <c r="U203" s="64">
        <f t="shared" si="35"/>
        <v>0</v>
      </c>
      <c r="V203" s="64">
        <f t="shared" si="36"/>
        <v>0</v>
      </c>
      <c r="W203" s="64">
        <f t="shared" si="37"/>
        <v>0</v>
      </c>
      <c r="X203" s="64">
        <f t="shared" si="38"/>
        <v>0</v>
      </c>
    </row>
    <row r="204" spans="1:24">
      <c r="A204" s="76">
        <v>201</v>
      </c>
      <c r="B204" s="77">
        <v>422</v>
      </c>
      <c r="C204" s="77" t="s">
        <v>15</v>
      </c>
      <c r="D204" s="77" t="s">
        <v>228</v>
      </c>
      <c r="E204" s="78" t="s">
        <v>420</v>
      </c>
      <c r="F204" s="77">
        <v>117</v>
      </c>
      <c r="G204" s="96">
        <v>25</v>
      </c>
      <c r="H204" s="77" t="s">
        <v>212</v>
      </c>
      <c r="I204" s="79"/>
      <c r="J204" s="77"/>
      <c r="K204" s="77">
        <v>1200</v>
      </c>
      <c r="L204" s="81">
        <v>672</v>
      </c>
      <c r="M204" s="77" t="s">
        <v>21</v>
      </c>
      <c r="N204" s="77" t="s">
        <v>22</v>
      </c>
      <c r="O204" s="82">
        <v>1.5</v>
      </c>
      <c r="P204" s="82">
        <f t="shared" si="39"/>
        <v>1800</v>
      </c>
      <c r="Q204" s="83">
        <f t="shared" si="31"/>
        <v>1800</v>
      </c>
      <c r="R204" s="64">
        <f t="shared" si="32"/>
        <v>0</v>
      </c>
      <c r="S204" s="64">
        <f t="shared" si="33"/>
        <v>0</v>
      </c>
      <c r="T204" s="64">
        <f t="shared" si="34"/>
        <v>1800</v>
      </c>
      <c r="U204" s="64">
        <f t="shared" si="35"/>
        <v>0</v>
      </c>
      <c r="V204" s="64">
        <f t="shared" si="36"/>
        <v>0</v>
      </c>
      <c r="W204" s="64">
        <f t="shared" si="37"/>
        <v>0</v>
      </c>
      <c r="X204" s="64">
        <f t="shared" si="38"/>
        <v>0</v>
      </c>
    </row>
    <row r="205" spans="1:24">
      <c r="A205" s="76">
        <v>202</v>
      </c>
      <c r="B205" s="77">
        <v>423</v>
      </c>
      <c r="C205" s="77" t="s">
        <v>15</v>
      </c>
      <c r="D205" s="77" t="s">
        <v>228</v>
      </c>
      <c r="E205" s="78" t="s">
        <v>421</v>
      </c>
      <c r="F205" s="77">
        <v>117</v>
      </c>
      <c r="G205" s="96">
        <v>27</v>
      </c>
      <c r="H205" s="77" t="s">
        <v>212</v>
      </c>
      <c r="I205" s="79"/>
      <c r="J205" s="77"/>
      <c r="K205" s="77">
        <v>2500</v>
      </c>
      <c r="L205" s="81">
        <v>1214</v>
      </c>
      <c r="M205" s="77" t="s">
        <v>21</v>
      </c>
      <c r="N205" s="77" t="s">
        <v>22</v>
      </c>
      <c r="O205" s="82">
        <v>1.5</v>
      </c>
      <c r="P205" s="82">
        <f t="shared" si="39"/>
        <v>3750</v>
      </c>
      <c r="Q205" s="83">
        <f t="shared" si="31"/>
        <v>3750</v>
      </c>
      <c r="R205" s="64">
        <f t="shared" si="32"/>
        <v>0</v>
      </c>
      <c r="S205" s="64">
        <f t="shared" si="33"/>
        <v>0</v>
      </c>
      <c r="T205" s="64">
        <f t="shared" si="34"/>
        <v>3750</v>
      </c>
      <c r="U205" s="64">
        <f t="shared" si="35"/>
        <v>0</v>
      </c>
      <c r="V205" s="64">
        <f t="shared" si="36"/>
        <v>0</v>
      </c>
      <c r="W205" s="64">
        <f t="shared" si="37"/>
        <v>0</v>
      </c>
      <c r="X205" s="64">
        <f t="shared" si="38"/>
        <v>0</v>
      </c>
    </row>
    <row r="206" spans="1:24">
      <c r="A206" s="76">
        <v>203</v>
      </c>
      <c r="B206" s="77">
        <v>424</v>
      </c>
      <c r="C206" s="77" t="s">
        <v>15</v>
      </c>
      <c r="D206" s="77" t="s">
        <v>228</v>
      </c>
      <c r="E206" s="78" t="s">
        <v>422</v>
      </c>
      <c r="F206" s="77">
        <v>117</v>
      </c>
      <c r="G206" s="96">
        <v>28</v>
      </c>
      <c r="H206" s="77" t="s">
        <v>212</v>
      </c>
      <c r="I206" s="79"/>
      <c r="J206" s="77"/>
      <c r="K206" s="77">
        <v>2700</v>
      </c>
      <c r="L206" s="81">
        <v>1413</v>
      </c>
      <c r="M206" s="77" t="s">
        <v>21</v>
      </c>
      <c r="N206" s="77" t="s">
        <v>22</v>
      </c>
      <c r="O206" s="82">
        <v>1.5</v>
      </c>
      <c r="P206" s="82">
        <f t="shared" si="39"/>
        <v>4050</v>
      </c>
      <c r="Q206" s="83">
        <f t="shared" si="31"/>
        <v>4050</v>
      </c>
      <c r="R206" s="64">
        <f t="shared" si="32"/>
        <v>0</v>
      </c>
      <c r="S206" s="64">
        <f t="shared" si="33"/>
        <v>0</v>
      </c>
      <c r="T206" s="64">
        <f t="shared" si="34"/>
        <v>4050</v>
      </c>
      <c r="U206" s="64">
        <f t="shared" si="35"/>
        <v>0</v>
      </c>
      <c r="V206" s="64">
        <f t="shared" si="36"/>
        <v>0</v>
      </c>
      <c r="W206" s="64">
        <f t="shared" si="37"/>
        <v>0</v>
      </c>
      <c r="X206" s="64">
        <f t="shared" si="38"/>
        <v>0</v>
      </c>
    </row>
    <row r="207" spans="1:24">
      <c r="A207" s="76">
        <v>204</v>
      </c>
      <c r="B207" s="77">
        <v>425</v>
      </c>
      <c r="C207" s="77" t="s">
        <v>15</v>
      </c>
      <c r="D207" s="77" t="s">
        <v>228</v>
      </c>
      <c r="E207" s="78" t="s">
        <v>364</v>
      </c>
      <c r="F207" s="77">
        <v>117</v>
      </c>
      <c r="G207" s="96">
        <v>29</v>
      </c>
      <c r="H207" s="77" t="s">
        <v>212</v>
      </c>
      <c r="I207" s="79"/>
      <c r="J207" s="77"/>
      <c r="K207" s="77">
        <v>2400</v>
      </c>
      <c r="L207" s="81">
        <v>1150</v>
      </c>
      <c r="M207" s="77" t="s">
        <v>21</v>
      </c>
      <c r="N207" s="77" t="s">
        <v>22</v>
      </c>
      <c r="O207" s="82">
        <v>1.5</v>
      </c>
      <c r="P207" s="82">
        <f t="shared" si="39"/>
        <v>3600</v>
      </c>
      <c r="Q207" s="83">
        <f t="shared" si="31"/>
        <v>3600</v>
      </c>
      <c r="R207" s="64">
        <f t="shared" si="32"/>
        <v>0</v>
      </c>
      <c r="S207" s="64">
        <f t="shared" si="33"/>
        <v>0</v>
      </c>
      <c r="T207" s="64">
        <f t="shared" si="34"/>
        <v>3600</v>
      </c>
      <c r="U207" s="64">
        <f t="shared" si="35"/>
        <v>0</v>
      </c>
      <c r="V207" s="64">
        <f t="shared" si="36"/>
        <v>0</v>
      </c>
      <c r="W207" s="64">
        <f t="shared" si="37"/>
        <v>0</v>
      </c>
      <c r="X207" s="64">
        <f t="shared" si="38"/>
        <v>0</v>
      </c>
    </row>
    <row r="208" spans="1:24">
      <c r="A208" s="76">
        <v>205</v>
      </c>
      <c r="B208" s="77">
        <v>426</v>
      </c>
      <c r="C208" s="77" t="s">
        <v>15</v>
      </c>
      <c r="D208" s="77" t="s">
        <v>228</v>
      </c>
      <c r="E208" s="78" t="s">
        <v>423</v>
      </c>
      <c r="F208" s="77">
        <v>117</v>
      </c>
      <c r="G208" s="96">
        <v>30</v>
      </c>
      <c r="H208" s="77" t="s">
        <v>212</v>
      </c>
      <c r="I208" s="79"/>
      <c r="J208" s="77"/>
      <c r="K208" s="77">
        <v>1300</v>
      </c>
      <c r="L208" s="81">
        <v>1030</v>
      </c>
      <c r="M208" s="77" t="s">
        <v>21</v>
      </c>
      <c r="N208" s="77" t="s">
        <v>22</v>
      </c>
      <c r="O208" s="82">
        <v>1.5</v>
      </c>
      <c r="P208" s="82">
        <f t="shared" si="39"/>
        <v>1950</v>
      </c>
      <c r="Q208" s="83">
        <f t="shared" si="31"/>
        <v>1950</v>
      </c>
      <c r="R208" s="64">
        <f t="shared" si="32"/>
        <v>0</v>
      </c>
      <c r="S208" s="64">
        <f t="shared" si="33"/>
        <v>0</v>
      </c>
      <c r="T208" s="64">
        <f t="shared" si="34"/>
        <v>1950</v>
      </c>
      <c r="U208" s="64">
        <f t="shared" si="35"/>
        <v>0</v>
      </c>
      <c r="V208" s="64">
        <f t="shared" si="36"/>
        <v>0</v>
      </c>
      <c r="W208" s="64">
        <f t="shared" si="37"/>
        <v>0</v>
      </c>
      <c r="X208" s="64">
        <f t="shared" si="38"/>
        <v>0</v>
      </c>
    </row>
    <row r="209" spans="1:24">
      <c r="A209" s="76">
        <v>206</v>
      </c>
      <c r="B209" s="77">
        <v>427</v>
      </c>
      <c r="C209" s="77" t="s">
        <v>15</v>
      </c>
      <c r="D209" s="77" t="s">
        <v>228</v>
      </c>
      <c r="E209" s="78" t="s">
        <v>424</v>
      </c>
      <c r="F209" s="77">
        <v>117</v>
      </c>
      <c r="G209" s="96">
        <v>32</v>
      </c>
      <c r="H209" s="77" t="s">
        <v>212</v>
      </c>
      <c r="I209" s="79"/>
      <c r="J209" s="77"/>
      <c r="K209" s="77">
        <v>2200</v>
      </c>
      <c r="L209" s="81">
        <v>638</v>
      </c>
      <c r="M209" s="77" t="s">
        <v>21</v>
      </c>
      <c r="N209" s="77" t="s">
        <v>22</v>
      </c>
      <c r="O209" s="82">
        <v>1.5</v>
      </c>
      <c r="P209" s="82">
        <f t="shared" si="39"/>
        <v>3300</v>
      </c>
      <c r="Q209" s="83">
        <f t="shared" si="31"/>
        <v>3300</v>
      </c>
      <c r="R209" s="64">
        <f t="shared" si="32"/>
        <v>0</v>
      </c>
      <c r="S209" s="64">
        <f t="shared" si="33"/>
        <v>0</v>
      </c>
      <c r="T209" s="64">
        <f t="shared" si="34"/>
        <v>3300</v>
      </c>
      <c r="U209" s="64">
        <f t="shared" si="35"/>
        <v>0</v>
      </c>
      <c r="V209" s="64">
        <f t="shared" si="36"/>
        <v>0</v>
      </c>
      <c r="W209" s="64">
        <f t="shared" si="37"/>
        <v>0</v>
      </c>
      <c r="X209" s="64">
        <f t="shared" si="38"/>
        <v>0</v>
      </c>
    </row>
    <row r="210" spans="1:24">
      <c r="A210" s="76">
        <v>207</v>
      </c>
      <c r="B210" s="77">
        <v>428</v>
      </c>
      <c r="C210" s="77" t="s">
        <v>15</v>
      </c>
      <c r="D210" s="77" t="s">
        <v>228</v>
      </c>
      <c r="E210" s="78" t="s">
        <v>409</v>
      </c>
      <c r="F210" s="77">
        <v>117</v>
      </c>
      <c r="G210" s="96">
        <v>33</v>
      </c>
      <c r="H210" s="77" t="s">
        <v>212</v>
      </c>
      <c r="I210" s="79"/>
      <c r="J210" s="77"/>
      <c r="K210" s="77">
        <v>2500</v>
      </c>
      <c r="L210" s="81">
        <v>515</v>
      </c>
      <c r="M210" s="77" t="s">
        <v>21</v>
      </c>
      <c r="N210" s="77" t="s">
        <v>22</v>
      </c>
      <c r="O210" s="82">
        <v>1.5</v>
      </c>
      <c r="P210" s="82">
        <f t="shared" si="39"/>
        <v>3750</v>
      </c>
      <c r="Q210" s="83">
        <f t="shared" si="31"/>
        <v>3750</v>
      </c>
      <c r="R210" s="64">
        <f t="shared" si="32"/>
        <v>0</v>
      </c>
      <c r="S210" s="64">
        <f t="shared" si="33"/>
        <v>0</v>
      </c>
      <c r="T210" s="64">
        <f t="shared" si="34"/>
        <v>3750</v>
      </c>
      <c r="U210" s="64">
        <f t="shared" si="35"/>
        <v>0</v>
      </c>
      <c r="V210" s="64">
        <f t="shared" si="36"/>
        <v>0</v>
      </c>
      <c r="W210" s="64">
        <f t="shared" si="37"/>
        <v>0</v>
      </c>
      <c r="X210" s="64">
        <f t="shared" si="38"/>
        <v>0</v>
      </c>
    </row>
    <row r="211" spans="1:24">
      <c r="A211" s="76">
        <v>208</v>
      </c>
      <c r="B211" s="77">
        <v>429</v>
      </c>
      <c r="C211" s="77" t="s">
        <v>15</v>
      </c>
      <c r="D211" s="77" t="s">
        <v>228</v>
      </c>
      <c r="E211" s="78" t="s">
        <v>425</v>
      </c>
      <c r="F211" s="77">
        <v>117</v>
      </c>
      <c r="G211" s="96">
        <v>34</v>
      </c>
      <c r="H211" s="77" t="s">
        <v>212</v>
      </c>
      <c r="I211" s="79"/>
      <c r="J211" s="77"/>
      <c r="K211" s="77">
        <v>1300</v>
      </c>
      <c r="L211" s="81">
        <v>179</v>
      </c>
      <c r="M211" s="77" t="s">
        <v>21</v>
      </c>
      <c r="N211" s="77" t="s">
        <v>22</v>
      </c>
      <c r="O211" s="82">
        <v>1.5</v>
      </c>
      <c r="P211" s="82">
        <f t="shared" si="39"/>
        <v>1950</v>
      </c>
      <c r="Q211" s="83">
        <f t="shared" si="31"/>
        <v>1950</v>
      </c>
      <c r="R211" s="64">
        <f t="shared" si="32"/>
        <v>0</v>
      </c>
      <c r="S211" s="64">
        <f t="shared" si="33"/>
        <v>0</v>
      </c>
      <c r="T211" s="64">
        <f t="shared" si="34"/>
        <v>1950</v>
      </c>
      <c r="U211" s="64">
        <f t="shared" si="35"/>
        <v>0</v>
      </c>
      <c r="V211" s="64">
        <f t="shared" si="36"/>
        <v>0</v>
      </c>
      <c r="W211" s="64">
        <f t="shared" si="37"/>
        <v>0</v>
      </c>
      <c r="X211" s="64">
        <f t="shared" si="38"/>
        <v>0</v>
      </c>
    </row>
    <row r="212" spans="1:24">
      <c r="A212" s="76">
        <v>209</v>
      </c>
      <c r="B212" s="77">
        <v>430</v>
      </c>
      <c r="C212" s="77" t="s">
        <v>15</v>
      </c>
      <c r="D212" s="77" t="s">
        <v>228</v>
      </c>
      <c r="E212" s="78" t="s">
        <v>387</v>
      </c>
      <c r="F212" s="77">
        <v>117</v>
      </c>
      <c r="G212" s="96">
        <v>35</v>
      </c>
      <c r="H212" s="77" t="s">
        <v>212</v>
      </c>
      <c r="I212" s="79"/>
      <c r="J212" s="77"/>
      <c r="K212" s="77">
        <v>8400</v>
      </c>
      <c r="L212" s="81">
        <v>155</v>
      </c>
      <c r="M212" s="77" t="s">
        <v>21</v>
      </c>
      <c r="N212" s="77" t="s">
        <v>22</v>
      </c>
      <c r="O212" s="82">
        <v>1.5</v>
      </c>
      <c r="P212" s="82">
        <f t="shared" si="39"/>
        <v>12600</v>
      </c>
      <c r="Q212" s="83">
        <f t="shared" si="31"/>
        <v>12600</v>
      </c>
      <c r="R212" s="64">
        <f t="shared" si="32"/>
        <v>0</v>
      </c>
      <c r="S212" s="64">
        <f t="shared" si="33"/>
        <v>0</v>
      </c>
      <c r="T212" s="64">
        <f t="shared" si="34"/>
        <v>12600</v>
      </c>
      <c r="U212" s="64">
        <f t="shared" si="35"/>
        <v>0</v>
      </c>
      <c r="V212" s="64">
        <f t="shared" si="36"/>
        <v>0</v>
      </c>
      <c r="W212" s="64">
        <f t="shared" si="37"/>
        <v>0</v>
      </c>
      <c r="X212" s="64">
        <f t="shared" si="38"/>
        <v>0</v>
      </c>
    </row>
    <row r="213" spans="1:24">
      <c r="A213" s="76">
        <v>210</v>
      </c>
      <c r="B213" s="77">
        <v>431</v>
      </c>
      <c r="C213" s="77" t="s">
        <v>15</v>
      </c>
      <c r="D213" s="77" t="s">
        <v>228</v>
      </c>
      <c r="E213" s="78" t="s">
        <v>421</v>
      </c>
      <c r="F213" s="77">
        <v>117</v>
      </c>
      <c r="G213" s="96">
        <v>27</v>
      </c>
      <c r="H213" s="77" t="s">
        <v>212</v>
      </c>
      <c r="I213" s="79"/>
      <c r="J213" s="77"/>
      <c r="K213" s="77">
        <v>2500</v>
      </c>
      <c r="L213" s="81">
        <v>11</v>
      </c>
      <c r="M213" s="77" t="s">
        <v>21</v>
      </c>
      <c r="N213" s="77" t="s">
        <v>22</v>
      </c>
      <c r="O213" s="82">
        <v>1.5</v>
      </c>
      <c r="P213" s="82">
        <f t="shared" si="39"/>
        <v>3750</v>
      </c>
      <c r="Q213" s="83">
        <f t="shared" si="31"/>
        <v>3750</v>
      </c>
      <c r="R213" s="64">
        <f t="shared" si="32"/>
        <v>0</v>
      </c>
      <c r="S213" s="64">
        <f t="shared" si="33"/>
        <v>0</v>
      </c>
      <c r="T213" s="64">
        <f t="shared" si="34"/>
        <v>3750</v>
      </c>
      <c r="U213" s="64">
        <f t="shared" si="35"/>
        <v>0</v>
      </c>
      <c r="V213" s="64">
        <f t="shared" si="36"/>
        <v>0</v>
      </c>
      <c r="W213" s="64">
        <f t="shared" si="37"/>
        <v>0</v>
      </c>
      <c r="X213" s="64">
        <f t="shared" si="38"/>
        <v>0</v>
      </c>
    </row>
    <row r="214" spans="1:24">
      <c r="A214" s="76">
        <v>211</v>
      </c>
      <c r="B214" s="77">
        <v>433</v>
      </c>
      <c r="C214" s="77" t="s">
        <v>15</v>
      </c>
      <c r="D214" s="77" t="s">
        <v>228</v>
      </c>
      <c r="E214" s="78" t="s">
        <v>426</v>
      </c>
      <c r="F214" s="77">
        <v>119</v>
      </c>
      <c r="G214" s="96">
        <v>25</v>
      </c>
      <c r="H214" s="77" t="s">
        <v>24</v>
      </c>
      <c r="I214" s="79"/>
      <c r="J214" s="77"/>
      <c r="K214" s="77">
        <v>5000</v>
      </c>
      <c r="L214" s="81">
        <v>4</v>
      </c>
      <c r="M214" s="77" t="s">
        <v>21</v>
      </c>
      <c r="N214" s="77" t="s">
        <v>22</v>
      </c>
      <c r="O214" s="82">
        <f t="shared" ref="O214:O245" si="40">IF(L214&gt;1000,1.3,0.5)</f>
        <v>0.5</v>
      </c>
      <c r="P214" s="82">
        <f t="shared" ref="P214:P245" si="41">O214*L214</f>
        <v>2</v>
      </c>
      <c r="Q214" s="83">
        <f t="shared" si="31"/>
        <v>2</v>
      </c>
      <c r="R214" s="64">
        <f t="shared" si="32"/>
        <v>2</v>
      </c>
      <c r="S214" s="64">
        <f t="shared" si="33"/>
        <v>0</v>
      </c>
      <c r="T214" s="64">
        <f t="shared" si="34"/>
        <v>0</v>
      </c>
      <c r="U214" s="64">
        <f t="shared" si="35"/>
        <v>0</v>
      </c>
      <c r="V214" s="64">
        <f t="shared" si="36"/>
        <v>0</v>
      </c>
      <c r="W214" s="64">
        <f t="shared" si="37"/>
        <v>0</v>
      </c>
      <c r="X214" s="64">
        <f t="shared" si="38"/>
        <v>0</v>
      </c>
    </row>
    <row r="215" spans="1:24">
      <c r="A215" s="76">
        <v>212</v>
      </c>
      <c r="B215" s="77">
        <v>434</v>
      </c>
      <c r="C215" s="77" t="s">
        <v>15</v>
      </c>
      <c r="D215" s="77" t="s">
        <v>228</v>
      </c>
      <c r="E215" s="78" t="s">
        <v>427</v>
      </c>
      <c r="F215" s="77">
        <v>119</v>
      </c>
      <c r="G215" s="96">
        <v>26</v>
      </c>
      <c r="H215" s="77" t="s">
        <v>24</v>
      </c>
      <c r="I215" s="79" t="s">
        <v>523</v>
      </c>
      <c r="J215" s="79" t="s">
        <v>523</v>
      </c>
      <c r="K215" s="77">
        <v>1750</v>
      </c>
      <c r="L215" s="81">
        <v>23</v>
      </c>
      <c r="M215" s="77" t="s">
        <v>21</v>
      </c>
      <c r="N215" s="77" t="s">
        <v>22</v>
      </c>
      <c r="O215" s="82">
        <f t="shared" si="40"/>
        <v>0.5</v>
      </c>
      <c r="P215" s="82">
        <f t="shared" si="41"/>
        <v>11.5</v>
      </c>
      <c r="Q215" s="83">
        <f t="shared" si="31"/>
        <v>11.5</v>
      </c>
      <c r="R215" s="64">
        <f t="shared" si="32"/>
        <v>11.5</v>
      </c>
      <c r="S215" s="64">
        <f t="shared" si="33"/>
        <v>0</v>
      </c>
      <c r="T215" s="64">
        <f t="shared" si="34"/>
        <v>0</v>
      </c>
      <c r="U215" s="64">
        <f t="shared" si="35"/>
        <v>0</v>
      </c>
      <c r="V215" s="64">
        <f t="shared" si="36"/>
        <v>0</v>
      </c>
      <c r="W215" s="64">
        <f t="shared" si="37"/>
        <v>0</v>
      </c>
      <c r="X215" s="64">
        <f t="shared" si="38"/>
        <v>0</v>
      </c>
    </row>
    <row r="216" spans="1:24">
      <c r="A216" s="76">
        <v>213</v>
      </c>
      <c r="B216" s="77">
        <v>435</v>
      </c>
      <c r="C216" s="77" t="s">
        <v>15</v>
      </c>
      <c r="D216" s="77" t="s">
        <v>228</v>
      </c>
      <c r="E216" s="78" t="s">
        <v>428</v>
      </c>
      <c r="F216" s="77">
        <v>119</v>
      </c>
      <c r="G216" s="96">
        <v>27</v>
      </c>
      <c r="H216" s="77" t="s">
        <v>24</v>
      </c>
      <c r="I216" s="79" t="s">
        <v>522</v>
      </c>
      <c r="J216" s="77">
        <v>38093</v>
      </c>
      <c r="K216" s="77">
        <v>5000</v>
      </c>
      <c r="L216" s="81">
        <v>174</v>
      </c>
      <c r="M216" s="77" t="s">
        <v>21</v>
      </c>
      <c r="N216" s="77" t="s">
        <v>22</v>
      </c>
      <c r="O216" s="82">
        <f t="shared" si="40"/>
        <v>0.5</v>
      </c>
      <c r="P216" s="82">
        <f t="shared" si="41"/>
        <v>87</v>
      </c>
      <c r="Q216" s="83">
        <f t="shared" si="31"/>
        <v>87</v>
      </c>
      <c r="R216" s="64">
        <f t="shared" si="32"/>
        <v>87</v>
      </c>
      <c r="S216" s="64">
        <f t="shared" si="33"/>
        <v>0</v>
      </c>
      <c r="T216" s="64">
        <f t="shared" si="34"/>
        <v>0</v>
      </c>
      <c r="U216" s="64">
        <f t="shared" si="35"/>
        <v>0</v>
      </c>
      <c r="V216" s="64">
        <f t="shared" si="36"/>
        <v>0</v>
      </c>
      <c r="W216" s="64">
        <f t="shared" si="37"/>
        <v>0</v>
      </c>
      <c r="X216" s="64">
        <f t="shared" si="38"/>
        <v>0</v>
      </c>
    </row>
    <row r="217" spans="1:24">
      <c r="A217" s="76">
        <v>214</v>
      </c>
      <c r="B217" s="77">
        <v>436</v>
      </c>
      <c r="C217" s="77" t="s">
        <v>15</v>
      </c>
      <c r="D217" s="77" t="s">
        <v>228</v>
      </c>
      <c r="E217" s="78" t="s">
        <v>429</v>
      </c>
      <c r="F217" s="77">
        <v>119</v>
      </c>
      <c r="G217" s="96">
        <v>28</v>
      </c>
      <c r="H217" s="77" t="s">
        <v>24</v>
      </c>
      <c r="I217" s="79"/>
      <c r="J217" s="77"/>
      <c r="K217" s="77">
        <v>5000</v>
      </c>
      <c r="L217" s="81">
        <v>767</v>
      </c>
      <c r="M217" s="77" t="s">
        <v>21</v>
      </c>
      <c r="N217" s="77" t="s">
        <v>22</v>
      </c>
      <c r="O217" s="82">
        <f t="shared" si="40"/>
        <v>0.5</v>
      </c>
      <c r="P217" s="82">
        <f t="shared" si="41"/>
        <v>383.5</v>
      </c>
      <c r="Q217" s="83">
        <f t="shared" si="31"/>
        <v>383.5</v>
      </c>
      <c r="R217" s="64">
        <f t="shared" si="32"/>
        <v>383.5</v>
      </c>
      <c r="S217" s="64">
        <f t="shared" si="33"/>
        <v>0</v>
      </c>
      <c r="T217" s="64">
        <f t="shared" si="34"/>
        <v>0</v>
      </c>
      <c r="U217" s="64">
        <f t="shared" si="35"/>
        <v>0</v>
      </c>
      <c r="V217" s="64">
        <f t="shared" si="36"/>
        <v>0</v>
      </c>
      <c r="W217" s="64">
        <f t="shared" si="37"/>
        <v>0</v>
      </c>
      <c r="X217" s="64">
        <f t="shared" si="38"/>
        <v>0</v>
      </c>
    </row>
    <row r="218" spans="1:24">
      <c r="A218" s="76">
        <v>215</v>
      </c>
      <c r="B218" s="77">
        <v>437</v>
      </c>
      <c r="C218" s="77" t="s">
        <v>15</v>
      </c>
      <c r="D218" s="77" t="s">
        <v>228</v>
      </c>
      <c r="E218" s="78" t="s">
        <v>430</v>
      </c>
      <c r="F218" s="77">
        <v>119</v>
      </c>
      <c r="G218" s="96">
        <v>29</v>
      </c>
      <c r="H218" s="77" t="s">
        <v>24</v>
      </c>
      <c r="I218" s="79" t="s">
        <v>521</v>
      </c>
      <c r="J218" s="77">
        <v>34098</v>
      </c>
      <c r="K218" s="77">
        <v>2500</v>
      </c>
      <c r="L218" s="81">
        <v>621</v>
      </c>
      <c r="M218" s="77" t="s">
        <v>21</v>
      </c>
      <c r="N218" s="77" t="s">
        <v>22</v>
      </c>
      <c r="O218" s="82">
        <f t="shared" si="40"/>
        <v>0.5</v>
      </c>
      <c r="P218" s="82">
        <f t="shared" si="41"/>
        <v>310.5</v>
      </c>
      <c r="Q218" s="83">
        <f t="shared" si="31"/>
        <v>310.5</v>
      </c>
      <c r="R218" s="64">
        <f t="shared" si="32"/>
        <v>310.5</v>
      </c>
      <c r="S218" s="64">
        <f t="shared" si="33"/>
        <v>0</v>
      </c>
      <c r="T218" s="64">
        <f t="shared" si="34"/>
        <v>0</v>
      </c>
      <c r="U218" s="64">
        <f t="shared" si="35"/>
        <v>0</v>
      </c>
      <c r="V218" s="64">
        <f t="shared" si="36"/>
        <v>0</v>
      </c>
      <c r="W218" s="64">
        <f t="shared" si="37"/>
        <v>0</v>
      </c>
      <c r="X218" s="64">
        <f t="shared" si="38"/>
        <v>0</v>
      </c>
    </row>
    <row r="219" spans="1:24">
      <c r="A219" s="76">
        <v>216</v>
      </c>
      <c r="B219" s="77">
        <v>438</v>
      </c>
      <c r="C219" s="77" t="s">
        <v>15</v>
      </c>
      <c r="D219" s="77" t="s">
        <v>228</v>
      </c>
      <c r="E219" s="78" t="s">
        <v>431</v>
      </c>
      <c r="F219" s="77">
        <v>119</v>
      </c>
      <c r="G219" s="96">
        <v>30</v>
      </c>
      <c r="H219" s="77" t="s">
        <v>24</v>
      </c>
      <c r="I219" s="79"/>
      <c r="J219" s="77"/>
      <c r="K219" s="77">
        <v>5000</v>
      </c>
      <c r="L219" s="81">
        <v>1609</v>
      </c>
      <c r="M219" s="77" t="s">
        <v>21</v>
      </c>
      <c r="N219" s="77" t="s">
        <v>22</v>
      </c>
      <c r="O219" s="82">
        <f t="shared" si="40"/>
        <v>1.3</v>
      </c>
      <c r="P219" s="82">
        <f t="shared" si="41"/>
        <v>2091.7000000000003</v>
      </c>
      <c r="Q219" s="83">
        <f t="shared" si="31"/>
        <v>2091.7000000000003</v>
      </c>
      <c r="R219" s="64">
        <f t="shared" si="32"/>
        <v>2091.7000000000003</v>
      </c>
      <c r="S219" s="64">
        <f t="shared" si="33"/>
        <v>0</v>
      </c>
      <c r="T219" s="64">
        <f t="shared" si="34"/>
        <v>0</v>
      </c>
      <c r="U219" s="64">
        <f t="shared" si="35"/>
        <v>0</v>
      </c>
      <c r="V219" s="64">
        <f t="shared" si="36"/>
        <v>0</v>
      </c>
      <c r="W219" s="64">
        <f t="shared" si="37"/>
        <v>0</v>
      </c>
      <c r="X219" s="64">
        <f t="shared" si="38"/>
        <v>0</v>
      </c>
    </row>
    <row r="220" spans="1:24">
      <c r="A220" s="76">
        <v>217</v>
      </c>
      <c r="B220" s="77">
        <v>439</v>
      </c>
      <c r="C220" s="77" t="s">
        <v>15</v>
      </c>
      <c r="D220" s="77" t="s">
        <v>228</v>
      </c>
      <c r="E220" s="78" t="s">
        <v>421</v>
      </c>
      <c r="F220" s="77">
        <v>119</v>
      </c>
      <c r="G220" s="96">
        <v>31</v>
      </c>
      <c r="H220" s="77" t="s">
        <v>24</v>
      </c>
      <c r="I220" s="79"/>
      <c r="J220" s="77"/>
      <c r="K220" s="77">
        <v>5000</v>
      </c>
      <c r="L220" s="81">
        <v>13</v>
      </c>
      <c r="M220" s="77" t="s">
        <v>21</v>
      </c>
      <c r="N220" s="77" t="s">
        <v>22</v>
      </c>
      <c r="O220" s="82">
        <f t="shared" si="40"/>
        <v>0.5</v>
      </c>
      <c r="P220" s="82">
        <f t="shared" si="41"/>
        <v>6.5</v>
      </c>
      <c r="Q220" s="83">
        <f t="shared" si="31"/>
        <v>6.5</v>
      </c>
      <c r="R220" s="64">
        <f t="shared" si="32"/>
        <v>6.5</v>
      </c>
      <c r="S220" s="64">
        <f t="shared" si="33"/>
        <v>0</v>
      </c>
      <c r="T220" s="64">
        <f t="shared" si="34"/>
        <v>0</v>
      </c>
      <c r="U220" s="64">
        <f t="shared" si="35"/>
        <v>0</v>
      </c>
      <c r="V220" s="64">
        <f t="shared" si="36"/>
        <v>0</v>
      </c>
      <c r="W220" s="64">
        <f t="shared" si="37"/>
        <v>0</v>
      </c>
      <c r="X220" s="64">
        <f t="shared" si="38"/>
        <v>0</v>
      </c>
    </row>
    <row r="221" spans="1:24">
      <c r="A221" s="76">
        <v>218</v>
      </c>
      <c r="B221" s="77">
        <v>440</v>
      </c>
      <c r="C221" s="77" t="s">
        <v>15</v>
      </c>
      <c r="D221" s="77" t="s">
        <v>228</v>
      </c>
      <c r="E221" s="78" t="s">
        <v>421</v>
      </c>
      <c r="F221" s="77">
        <v>119</v>
      </c>
      <c r="G221" s="96">
        <v>31</v>
      </c>
      <c r="H221" s="77" t="s">
        <v>24</v>
      </c>
      <c r="I221" s="79"/>
      <c r="J221" s="77"/>
      <c r="K221" s="77">
        <v>5000</v>
      </c>
      <c r="L221" s="81">
        <v>1611</v>
      </c>
      <c r="M221" s="77" t="s">
        <v>21</v>
      </c>
      <c r="N221" s="77" t="s">
        <v>22</v>
      </c>
      <c r="O221" s="82">
        <f t="shared" si="40"/>
        <v>1.3</v>
      </c>
      <c r="P221" s="82">
        <f t="shared" si="41"/>
        <v>2094.3000000000002</v>
      </c>
      <c r="Q221" s="83">
        <f t="shared" si="31"/>
        <v>2094.3000000000002</v>
      </c>
      <c r="R221" s="64">
        <f t="shared" si="32"/>
        <v>2094.3000000000002</v>
      </c>
      <c r="S221" s="64">
        <f t="shared" si="33"/>
        <v>0</v>
      </c>
      <c r="T221" s="64">
        <f t="shared" si="34"/>
        <v>0</v>
      </c>
      <c r="U221" s="64">
        <f t="shared" si="35"/>
        <v>0</v>
      </c>
      <c r="V221" s="64">
        <f t="shared" si="36"/>
        <v>0</v>
      </c>
      <c r="W221" s="64">
        <f t="shared" si="37"/>
        <v>0</v>
      </c>
      <c r="X221" s="64">
        <f t="shared" si="38"/>
        <v>0</v>
      </c>
    </row>
    <row r="222" spans="1:24">
      <c r="A222" s="76">
        <v>219</v>
      </c>
      <c r="B222" s="77">
        <v>441</v>
      </c>
      <c r="C222" s="77" t="s">
        <v>15</v>
      </c>
      <c r="D222" s="77" t="s">
        <v>228</v>
      </c>
      <c r="E222" s="78" t="s">
        <v>432</v>
      </c>
      <c r="F222" s="77">
        <v>119</v>
      </c>
      <c r="G222" s="96">
        <v>32</v>
      </c>
      <c r="H222" s="77" t="s">
        <v>24</v>
      </c>
      <c r="I222" s="79"/>
      <c r="J222" s="77"/>
      <c r="K222" s="77">
        <v>2500</v>
      </c>
      <c r="L222" s="81">
        <v>810</v>
      </c>
      <c r="M222" s="77" t="s">
        <v>21</v>
      </c>
      <c r="N222" s="77" t="s">
        <v>22</v>
      </c>
      <c r="O222" s="82">
        <f t="shared" si="40"/>
        <v>0.5</v>
      </c>
      <c r="P222" s="82">
        <f t="shared" si="41"/>
        <v>405</v>
      </c>
      <c r="Q222" s="83">
        <f t="shared" si="31"/>
        <v>405</v>
      </c>
      <c r="R222" s="64">
        <f t="shared" si="32"/>
        <v>405</v>
      </c>
      <c r="S222" s="64">
        <f t="shared" si="33"/>
        <v>0</v>
      </c>
      <c r="T222" s="64">
        <f t="shared" si="34"/>
        <v>0</v>
      </c>
      <c r="U222" s="64">
        <f t="shared" si="35"/>
        <v>0</v>
      </c>
      <c r="V222" s="64">
        <f t="shared" si="36"/>
        <v>0</v>
      </c>
      <c r="W222" s="64">
        <f t="shared" si="37"/>
        <v>0</v>
      </c>
      <c r="X222" s="64">
        <f t="shared" si="38"/>
        <v>0</v>
      </c>
    </row>
    <row r="223" spans="1:24">
      <c r="A223" s="76">
        <v>220</v>
      </c>
      <c r="B223" s="77">
        <v>442</v>
      </c>
      <c r="C223" s="77" t="s">
        <v>15</v>
      </c>
      <c r="D223" s="77" t="s">
        <v>228</v>
      </c>
      <c r="E223" s="78" t="s">
        <v>400</v>
      </c>
      <c r="F223" s="77">
        <v>119</v>
      </c>
      <c r="G223" s="96">
        <v>33</v>
      </c>
      <c r="H223" s="77" t="s">
        <v>24</v>
      </c>
      <c r="I223" s="79"/>
      <c r="J223" s="77"/>
      <c r="K223" s="77">
        <v>3700</v>
      </c>
      <c r="L223" s="81">
        <v>1201</v>
      </c>
      <c r="M223" s="77" t="s">
        <v>21</v>
      </c>
      <c r="N223" s="77" t="s">
        <v>22</v>
      </c>
      <c r="O223" s="82">
        <f t="shared" si="40"/>
        <v>1.3</v>
      </c>
      <c r="P223" s="82">
        <f t="shared" si="41"/>
        <v>1561.3</v>
      </c>
      <c r="Q223" s="83">
        <f t="shared" si="31"/>
        <v>1561.3</v>
      </c>
      <c r="R223" s="64">
        <f t="shared" si="32"/>
        <v>1561.3</v>
      </c>
      <c r="S223" s="64">
        <f t="shared" si="33"/>
        <v>0</v>
      </c>
      <c r="T223" s="64">
        <f t="shared" si="34"/>
        <v>0</v>
      </c>
      <c r="U223" s="64">
        <f t="shared" si="35"/>
        <v>0</v>
      </c>
      <c r="V223" s="64">
        <f t="shared" si="36"/>
        <v>0</v>
      </c>
      <c r="W223" s="64">
        <f t="shared" si="37"/>
        <v>0</v>
      </c>
      <c r="X223" s="64">
        <f t="shared" si="38"/>
        <v>0</v>
      </c>
    </row>
    <row r="224" spans="1:24">
      <c r="A224" s="76">
        <v>221</v>
      </c>
      <c r="B224" s="77">
        <v>443</v>
      </c>
      <c r="C224" s="77" t="s">
        <v>15</v>
      </c>
      <c r="D224" s="77" t="s">
        <v>228</v>
      </c>
      <c r="E224" s="78" t="s">
        <v>433</v>
      </c>
      <c r="F224" s="77">
        <v>119</v>
      </c>
      <c r="G224" s="96">
        <v>34</v>
      </c>
      <c r="H224" s="77" t="s">
        <v>24</v>
      </c>
      <c r="I224" s="79"/>
      <c r="J224" s="77"/>
      <c r="K224" s="77">
        <v>4700</v>
      </c>
      <c r="L224" s="81">
        <v>1537</v>
      </c>
      <c r="M224" s="77" t="s">
        <v>21</v>
      </c>
      <c r="N224" s="77" t="s">
        <v>22</v>
      </c>
      <c r="O224" s="82">
        <f t="shared" si="40"/>
        <v>1.3</v>
      </c>
      <c r="P224" s="82">
        <f t="shared" si="41"/>
        <v>1998.1000000000001</v>
      </c>
      <c r="Q224" s="83">
        <f t="shared" si="31"/>
        <v>1998.1000000000001</v>
      </c>
      <c r="R224" s="64">
        <f t="shared" si="32"/>
        <v>1998.1000000000001</v>
      </c>
      <c r="S224" s="64">
        <f t="shared" si="33"/>
        <v>0</v>
      </c>
      <c r="T224" s="64">
        <f t="shared" si="34"/>
        <v>0</v>
      </c>
      <c r="U224" s="64">
        <f t="shared" si="35"/>
        <v>0</v>
      </c>
      <c r="V224" s="64">
        <f t="shared" si="36"/>
        <v>0</v>
      </c>
      <c r="W224" s="64">
        <f t="shared" si="37"/>
        <v>0</v>
      </c>
      <c r="X224" s="64">
        <f t="shared" si="38"/>
        <v>0</v>
      </c>
    </row>
    <row r="225" spans="1:24">
      <c r="A225" s="76">
        <v>222</v>
      </c>
      <c r="B225" s="77">
        <v>444</v>
      </c>
      <c r="C225" s="77" t="s">
        <v>15</v>
      </c>
      <c r="D225" s="77" t="s">
        <v>228</v>
      </c>
      <c r="E225" s="78" t="s">
        <v>434</v>
      </c>
      <c r="F225" s="77">
        <v>119</v>
      </c>
      <c r="G225" s="96">
        <v>35</v>
      </c>
      <c r="H225" s="77" t="s">
        <v>24</v>
      </c>
      <c r="I225" s="79"/>
      <c r="J225" s="77"/>
      <c r="K225" s="77">
        <v>4700</v>
      </c>
      <c r="L225" s="81">
        <v>1526</v>
      </c>
      <c r="M225" s="77" t="s">
        <v>21</v>
      </c>
      <c r="N225" s="77" t="s">
        <v>22</v>
      </c>
      <c r="O225" s="82">
        <f t="shared" si="40"/>
        <v>1.3</v>
      </c>
      <c r="P225" s="82">
        <f t="shared" si="41"/>
        <v>1983.8</v>
      </c>
      <c r="Q225" s="83">
        <f t="shared" si="31"/>
        <v>1983.8</v>
      </c>
      <c r="R225" s="64">
        <f t="shared" si="32"/>
        <v>1983.8</v>
      </c>
      <c r="S225" s="64">
        <f t="shared" si="33"/>
        <v>0</v>
      </c>
      <c r="T225" s="64">
        <f t="shared" si="34"/>
        <v>0</v>
      </c>
      <c r="U225" s="64">
        <f t="shared" si="35"/>
        <v>0</v>
      </c>
      <c r="V225" s="64">
        <f t="shared" si="36"/>
        <v>0</v>
      </c>
      <c r="W225" s="64">
        <f t="shared" si="37"/>
        <v>0</v>
      </c>
      <c r="X225" s="64">
        <f t="shared" si="38"/>
        <v>0</v>
      </c>
    </row>
    <row r="226" spans="1:24">
      <c r="A226" s="76">
        <v>223</v>
      </c>
      <c r="B226" s="77">
        <v>445</v>
      </c>
      <c r="C226" s="77" t="s">
        <v>15</v>
      </c>
      <c r="D226" s="77" t="s">
        <v>228</v>
      </c>
      <c r="E226" s="78" t="s">
        <v>435</v>
      </c>
      <c r="F226" s="77">
        <v>119</v>
      </c>
      <c r="G226" s="96">
        <v>36</v>
      </c>
      <c r="H226" s="77" t="s">
        <v>24</v>
      </c>
      <c r="I226" s="79"/>
      <c r="J226" s="77"/>
      <c r="K226" s="77">
        <v>2500</v>
      </c>
      <c r="L226" s="81">
        <v>801</v>
      </c>
      <c r="M226" s="77" t="s">
        <v>21</v>
      </c>
      <c r="N226" s="77" t="s">
        <v>22</v>
      </c>
      <c r="O226" s="82">
        <f t="shared" si="40"/>
        <v>0.5</v>
      </c>
      <c r="P226" s="82">
        <f t="shared" si="41"/>
        <v>400.5</v>
      </c>
      <c r="Q226" s="83">
        <f t="shared" si="31"/>
        <v>400.5</v>
      </c>
      <c r="R226" s="64">
        <f t="shared" si="32"/>
        <v>400.5</v>
      </c>
      <c r="S226" s="64">
        <f t="shared" si="33"/>
        <v>0</v>
      </c>
      <c r="T226" s="64">
        <f t="shared" si="34"/>
        <v>0</v>
      </c>
      <c r="U226" s="64">
        <f t="shared" si="35"/>
        <v>0</v>
      </c>
      <c r="V226" s="64">
        <f t="shared" si="36"/>
        <v>0</v>
      </c>
      <c r="W226" s="64">
        <f t="shared" si="37"/>
        <v>0</v>
      </c>
      <c r="X226" s="64">
        <f t="shared" si="38"/>
        <v>0</v>
      </c>
    </row>
    <row r="227" spans="1:24">
      <c r="A227" s="76">
        <v>224</v>
      </c>
      <c r="B227" s="77">
        <v>446</v>
      </c>
      <c r="C227" s="77" t="s">
        <v>15</v>
      </c>
      <c r="D227" s="77" t="s">
        <v>228</v>
      </c>
      <c r="E227" s="78" t="s">
        <v>390</v>
      </c>
      <c r="F227" s="77">
        <v>119</v>
      </c>
      <c r="G227" s="96">
        <v>37</v>
      </c>
      <c r="H227" s="77" t="s">
        <v>24</v>
      </c>
      <c r="I227" s="79"/>
      <c r="J227" s="77"/>
      <c r="K227" s="77">
        <v>5000</v>
      </c>
      <c r="L227" s="81">
        <v>1493</v>
      </c>
      <c r="M227" s="77" t="s">
        <v>21</v>
      </c>
      <c r="N227" s="77" t="s">
        <v>22</v>
      </c>
      <c r="O227" s="82">
        <f t="shared" si="40"/>
        <v>1.3</v>
      </c>
      <c r="P227" s="82">
        <f t="shared" si="41"/>
        <v>1940.9</v>
      </c>
      <c r="Q227" s="83">
        <f t="shared" si="31"/>
        <v>1940.9</v>
      </c>
      <c r="R227" s="64">
        <f t="shared" si="32"/>
        <v>1940.9</v>
      </c>
      <c r="S227" s="64">
        <f t="shared" si="33"/>
        <v>0</v>
      </c>
      <c r="T227" s="64">
        <f t="shared" si="34"/>
        <v>0</v>
      </c>
      <c r="U227" s="64">
        <f t="shared" si="35"/>
        <v>0</v>
      </c>
      <c r="V227" s="64">
        <f t="shared" si="36"/>
        <v>0</v>
      </c>
      <c r="W227" s="64">
        <f t="shared" si="37"/>
        <v>0</v>
      </c>
      <c r="X227" s="64">
        <f t="shared" si="38"/>
        <v>0</v>
      </c>
    </row>
    <row r="228" spans="1:24">
      <c r="A228" s="76">
        <v>225</v>
      </c>
      <c r="B228" s="77">
        <v>447</v>
      </c>
      <c r="C228" s="77" t="s">
        <v>15</v>
      </c>
      <c r="D228" s="77" t="s">
        <v>228</v>
      </c>
      <c r="E228" s="78" t="s">
        <v>436</v>
      </c>
      <c r="F228" s="77">
        <v>119</v>
      </c>
      <c r="G228" s="96">
        <v>38</v>
      </c>
      <c r="H228" s="77" t="s">
        <v>24</v>
      </c>
      <c r="I228" s="79"/>
      <c r="J228" s="77"/>
      <c r="K228" s="77">
        <v>2500</v>
      </c>
      <c r="L228" s="81">
        <v>543</v>
      </c>
      <c r="M228" s="77" t="s">
        <v>21</v>
      </c>
      <c r="N228" s="77" t="s">
        <v>22</v>
      </c>
      <c r="O228" s="82">
        <f t="shared" si="40"/>
        <v>0.5</v>
      </c>
      <c r="P228" s="82">
        <f t="shared" si="41"/>
        <v>271.5</v>
      </c>
      <c r="Q228" s="83">
        <f t="shared" si="31"/>
        <v>271.5</v>
      </c>
      <c r="R228" s="64">
        <f t="shared" si="32"/>
        <v>271.5</v>
      </c>
      <c r="S228" s="64">
        <f t="shared" si="33"/>
        <v>0</v>
      </c>
      <c r="T228" s="64">
        <f t="shared" si="34"/>
        <v>0</v>
      </c>
      <c r="U228" s="64">
        <f t="shared" si="35"/>
        <v>0</v>
      </c>
      <c r="V228" s="64">
        <f t="shared" si="36"/>
        <v>0</v>
      </c>
      <c r="W228" s="64">
        <f t="shared" si="37"/>
        <v>0</v>
      </c>
      <c r="X228" s="64">
        <f t="shared" si="38"/>
        <v>0</v>
      </c>
    </row>
    <row r="229" spans="1:24">
      <c r="A229" s="76">
        <v>226</v>
      </c>
      <c r="B229" s="77">
        <v>448</v>
      </c>
      <c r="C229" s="77" t="s">
        <v>15</v>
      </c>
      <c r="D229" s="77" t="s">
        <v>228</v>
      </c>
      <c r="E229" s="78" t="s">
        <v>437</v>
      </c>
      <c r="F229" s="77">
        <v>119</v>
      </c>
      <c r="G229" s="96">
        <v>39</v>
      </c>
      <c r="H229" s="77" t="s">
        <v>24</v>
      </c>
      <c r="I229" s="79"/>
      <c r="J229" s="77"/>
      <c r="K229" s="77">
        <v>3700</v>
      </c>
      <c r="L229" s="81">
        <v>566</v>
      </c>
      <c r="M229" s="77" t="s">
        <v>21</v>
      </c>
      <c r="N229" s="77" t="s">
        <v>22</v>
      </c>
      <c r="O229" s="82">
        <f t="shared" si="40"/>
        <v>0.5</v>
      </c>
      <c r="P229" s="82">
        <f t="shared" si="41"/>
        <v>283</v>
      </c>
      <c r="Q229" s="83">
        <f t="shared" si="31"/>
        <v>283</v>
      </c>
      <c r="R229" s="64">
        <f t="shared" si="32"/>
        <v>283</v>
      </c>
      <c r="S229" s="64">
        <f t="shared" si="33"/>
        <v>0</v>
      </c>
      <c r="T229" s="64">
        <f t="shared" si="34"/>
        <v>0</v>
      </c>
      <c r="U229" s="64">
        <f t="shared" si="35"/>
        <v>0</v>
      </c>
      <c r="V229" s="64">
        <f t="shared" si="36"/>
        <v>0</v>
      </c>
      <c r="W229" s="64">
        <f t="shared" si="37"/>
        <v>0</v>
      </c>
      <c r="X229" s="64">
        <f t="shared" si="38"/>
        <v>0</v>
      </c>
    </row>
    <row r="230" spans="1:24">
      <c r="A230" s="76">
        <v>227</v>
      </c>
      <c r="B230" s="77">
        <v>449</v>
      </c>
      <c r="C230" s="77" t="s">
        <v>15</v>
      </c>
      <c r="D230" s="77" t="s">
        <v>228</v>
      </c>
      <c r="E230" s="78" t="s">
        <v>438</v>
      </c>
      <c r="F230" s="77">
        <v>119</v>
      </c>
      <c r="G230" s="96">
        <v>40</v>
      </c>
      <c r="H230" s="77" t="s">
        <v>24</v>
      </c>
      <c r="I230" s="79"/>
      <c r="J230" s="77"/>
      <c r="K230" s="77">
        <v>2500</v>
      </c>
      <c r="L230" s="81">
        <v>350</v>
      </c>
      <c r="M230" s="77" t="s">
        <v>21</v>
      </c>
      <c r="N230" s="77" t="s">
        <v>22</v>
      </c>
      <c r="O230" s="82">
        <f t="shared" si="40"/>
        <v>0.5</v>
      </c>
      <c r="P230" s="82">
        <f t="shared" si="41"/>
        <v>175</v>
      </c>
      <c r="Q230" s="83">
        <f t="shared" si="31"/>
        <v>175</v>
      </c>
      <c r="R230" s="64">
        <f t="shared" si="32"/>
        <v>175</v>
      </c>
      <c r="S230" s="64">
        <f t="shared" si="33"/>
        <v>0</v>
      </c>
      <c r="T230" s="64">
        <f t="shared" si="34"/>
        <v>0</v>
      </c>
      <c r="U230" s="64">
        <f t="shared" si="35"/>
        <v>0</v>
      </c>
      <c r="V230" s="64">
        <f t="shared" si="36"/>
        <v>0</v>
      </c>
      <c r="W230" s="64">
        <f t="shared" si="37"/>
        <v>0</v>
      </c>
      <c r="X230" s="64">
        <f t="shared" si="38"/>
        <v>0</v>
      </c>
    </row>
    <row r="231" spans="1:24">
      <c r="A231" s="76">
        <v>228</v>
      </c>
      <c r="B231" s="77">
        <v>450</v>
      </c>
      <c r="C231" s="77" t="s">
        <v>15</v>
      </c>
      <c r="D231" s="77" t="s">
        <v>228</v>
      </c>
      <c r="E231" s="78" t="s">
        <v>439</v>
      </c>
      <c r="F231" s="77">
        <v>119</v>
      </c>
      <c r="G231" s="96">
        <v>41</v>
      </c>
      <c r="H231" s="77" t="s">
        <v>24</v>
      </c>
      <c r="I231" s="79"/>
      <c r="J231" s="77"/>
      <c r="K231" s="77">
        <v>5000</v>
      </c>
      <c r="L231" s="81">
        <v>73</v>
      </c>
      <c r="M231" s="77" t="s">
        <v>21</v>
      </c>
      <c r="N231" s="77" t="s">
        <v>22</v>
      </c>
      <c r="O231" s="82">
        <f t="shared" si="40"/>
        <v>0.5</v>
      </c>
      <c r="P231" s="82">
        <f t="shared" si="41"/>
        <v>36.5</v>
      </c>
      <c r="Q231" s="83">
        <f t="shared" si="31"/>
        <v>36.5</v>
      </c>
      <c r="R231" s="64">
        <f t="shared" si="32"/>
        <v>36.5</v>
      </c>
      <c r="S231" s="64">
        <f t="shared" si="33"/>
        <v>0</v>
      </c>
      <c r="T231" s="64">
        <f t="shared" si="34"/>
        <v>0</v>
      </c>
      <c r="U231" s="64">
        <f t="shared" si="35"/>
        <v>0</v>
      </c>
      <c r="V231" s="64">
        <f t="shared" si="36"/>
        <v>0</v>
      </c>
      <c r="W231" s="64">
        <f t="shared" si="37"/>
        <v>0</v>
      </c>
      <c r="X231" s="64">
        <f t="shared" si="38"/>
        <v>0</v>
      </c>
    </row>
    <row r="232" spans="1:24">
      <c r="A232" s="76">
        <v>229</v>
      </c>
      <c r="B232" s="77">
        <v>451</v>
      </c>
      <c r="C232" s="77" t="s">
        <v>15</v>
      </c>
      <c r="D232" s="77" t="s">
        <v>228</v>
      </c>
      <c r="E232" s="78" t="s">
        <v>440</v>
      </c>
      <c r="F232" s="77">
        <v>119</v>
      </c>
      <c r="G232" s="96">
        <v>42</v>
      </c>
      <c r="H232" s="77" t="s">
        <v>24</v>
      </c>
      <c r="I232" s="79"/>
      <c r="J232" s="77"/>
      <c r="K232" s="77">
        <v>2500</v>
      </c>
      <c r="L232" s="81">
        <v>24</v>
      </c>
      <c r="M232" s="77" t="s">
        <v>21</v>
      </c>
      <c r="N232" s="77" t="s">
        <v>22</v>
      </c>
      <c r="O232" s="82">
        <f t="shared" si="40"/>
        <v>0.5</v>
      </c>
      <c r="P232" s="82">
        <f t="shared" si="41"/>
        <v>12</v>
      </c>
      <c r="Q232" s="83">
        <f t="shared" si="31"/>
        <v>12</v>
      </c>
      <c r="R232" s="64">
        <f t="shared" si="32"/>
        <v>12</v>
      </c>
      <c r="S232" s="64">
        <f t="shared" si="33"/>
        <v>0</v>
      </c>
      <c r="T232" s="64">
        <f t="shared" si="34"/>
        <v>0</v>
      </c>
      <c r="U232" s="64">
        <f t="shared" si="35"/>
        <v>0</v>
      </c>
      <c r="V232" s="64">
        <f t="shared" si="36"/>
        <v>0</v>
      </c>
      <c r="W232" s="64">
        <f t="shared" si="37"/>
        <v>0</v>
      </c>
      <c r="X232" s="64">
        <f t="shared" si="38"/>
        <v>0</v>
      </c>
    </row>
    <row r="233" spans="1:24">
      <c r="A233" s="76">
        <v>230</v>
      </c>
      <c r="B233" s="77">
        <v>452</v>
      </c>
      <c r="C233" s="77" t="s">
        <v>15</v>
      </c>
      <c r="D233" s="77" t="s">
        <v>228</v>
      </c>
      <c r="E233" s="78" t="s">
        <v>441</v>
      </c>
      <c r="F233" s="77">
        <v>119</v>
      </c>
      <c r="G233" s="96">
        <v>43</v>
      </c>
      <c r="H233" s="77" t="s">
        <v>24</v>
      </c>
      <c r="I233" s="79"/>
      <c r="J233" s="77"/>
      <c r="K233" s="77">
        <v>3900</v>
      </c>
      <c r="L233" s="81">
        <v>2</v>
      </c>
      <c r="M233" s="77" t="s">
        <v>21</v>
      </c>
      <c r="N233" s="77" t="s">
        <v>22</v>
      </c>
      <c r="O233" s="82">
        <f t="shared" si="40"/>
        <v>0.5</v>
      </c>
      <c r="P233" s="82">
        <f t="shared" si="41"/>
        <v>1</v>
      </c>
      <c r="Q233" s="83">
        <f t="shared" si="31"/>
        <v>1</v>
      </c>
      <c r="R233" s="64">
        <f t="shared" si="32"/>
        <v>1</v>
      </c>
      <c r="S233" s="64">
        <f t="shared" si="33"/>
        <v>0</v>
      </c>
      <c r="T233" s="64">
        <f t="shared" si="34"/>
        <v>0</v>
      </c>
      <c r="U233" s="64">
        <f t="shared" si="35"/>
        <v>0</v>
      </c>
      <c r="V233" s="64">
        <f t="shared" si="36"/>
        <v>0</v>
      </c>
      <c r="W233" s="64">
        <f t="shared" si="37"/>
        <v>0</v>
      </c>
      <c r="X233" s="64">
        <f t="shared" si="38"/>
        <v>0</v>
      </c>
    </row>
    <row r="234" spans="1:24">
      <c r="A234" s="76">
        <v>231</v>
      </c>
      <c r="B234" s="77">
        <v>454</v>
      </c>
      <c r="C234" s="77" t="s">
        <v>15</v>
      </c>
      <c r="D234" s="77" t="s">
        <v>228</v>
      </c>
      <c r="E234" s="78" t="s">
        <v>442</v>
      </c>
      <c r="F234" s="77">
        <v>133</v>
      </c>
      <c r="G234" s="96">
        <v>27</v>
      </c>
      <c r="H234" s="77" t="s">
        <v>24</v>
      </c>
      <c r="I234" s="79"/>
      <c r="J234" s="77"/>
      <c r="K234" s="77">
        <v>5000</v>
      </c>
      <c r="L234" s="81">
        <v>59</v>
      </c>
      <c r="M234" s="77" t="s">
        <v>21</v>
      </c>
      <c r="N234" s="77" t="s">
        <v>22</v>
      </c>
      <c r="O234" s="82">
        <f t="shared" si="40"/>
        <v>0.5</v>
      </c>
      <c r="P234" s="82">
        <f t="shared" si="41"/>
        <v>29.5</v>
      </c>
      <c r="Q234" s="83">
        <f t="shared" si="31"/>
        <v>29.5</v>
      </c>
      <c r="R234" s="64">
        <f t="shared" si="32"/>
        <v>29.5</v>
      </c>
      <c r="S234" s="64">
        <f t="shared" si="33"/>
        <v>0</v>
      </c>
      <c r="T234" s="64">
        <f t="shared" si="34"/>
        <v>0</v>
      </c>
      <c r="U234" s="64">
        <f t="shared" si="35"/>
        <v>0</v>
      </c>
      <c r="V234" s="64">
        <f t="shared" si="36"/>
        <v>0</v>
      </c>
      <c r="W234" s="64">
        <f t="shared" si="37"/>
        <v>0</v>
      </c>
      <c r="X234" s="64">
        <f t="shared" si="38"/>
        <v>0</v>
      </c>
    </row>
    <row r="235" spans="1:24">
      <c r="A235" s="76">
        <v>232</v>
      </c>
      <c r="B235" s="77">
        <v>455</v>
      </c>
      <c r="C235" s="77" t="s">
        <v>15</v>
      </c>
      <c r="D235" s="77" t="s">
        <v>228</v>
      </c>
      <c r="E235" s="78" t="s">
        <v>443</v>
      </c>
      <c r="F235" s="77">
        <v>133</v>
      </c>
      <c r="G235" s="96">
        <v>28</v>
      </c>
      <c r="H235" s="77" t="s">
        <v>24</v>
      </c>
      <c r="I235" s="79"/>
      <c r="J235" s="77"/>
      <c r="K235" s="77">
        <v>8900</v>
      </c>
      <c r="L235" s="81">
        <v>463</v>
      </c>
      <c r="M235" s="77" t="s">
        <v>21</v>
      </c>
      <c r="N235" s="77" t="s">
        <v>22</v>
      </c>
      <c r="O235" s="82">
        <f t="shared" si="40"/>
        <v>0.5</v>
      </c>
      <c r="P235" s="82">
        <f t="shared" si="41"/>
        <v>231.5</v>
      </c>
      <c r="Q235" s="83">
        <f t="shared" si="31"/>
        <v>231.5</v>
      </c>
      <c r="R235" s="64">
        <f t="shared" si="32"/>
        <v>231.5</v>
      </c>
      <c r="S235" s="64">
        <f t="shared" si="33"/>
        <v>0</v>
      </c>
      <c r="T235" s="64">
        <f t="shared" si="34"/>
        <v>0</v>
      </c>
      <c r="U235" s="64">
        <f t="shared" si="35"/>
        <v>0</v>
      </c>
      <c r="V235" s="64">
        <f t="shared" si="36"/>
        <v>0</v>
      </c>
      <c r="W235" s="64">
        <f t="shared" si="37"/>
        <v>0</v>
      </c>
      <c r="X235" s="64">
        <f t="shared" si="38"/>
        <v>0</v>
      </c>
    </row>
    <row r="236" spans="1:24">
      <c r="A236" s="76">
        <v>233</v>
      </c>
      <c r="B236" s="77">
        <v>456</v>
      </c>
      <c r="C236" s="77" t="s">
        <v>15</v>
      </c>
      <c r="D236" s="77" t="s">
        <v>228</v>
      </c>
      <c r="E236" s="78" t="s">
        <v>444</v>
      </c>
      <c r="F236" s="77">
        <v>133</v>
      </c>
      <c r="G236" s="96">
        <v>29</v>
      </c>
      <c r="H236" s="77" t="s">
        <v>24</v>
      </c>
      <c r="I236" s="79"/>
      <c r="J236" s="77"/>
      <c r="K236" s="77">
        <v>5000</v>
      </c>
      <c r="L236" s="81">
        <v>690</v>
      </c>
      <c r="M236" s="77" t="s">
        <v>21</v>
      </c>
      <c r="N236" s="77" t="s">
        <v>22</v>
      </c>
      <c r="O236" s="82">
        <f t="shared" si="40"/>
        <v>0.5</v>
      </c>
      <c r="P236" s="82">
        <f t="shared" si="41"/>
        <v>345</v>
      </c>
      <c r="Q236" s="83">
        <f t="shared" si="31"/>
        <v>345</v>
      </c>
      <c r="R236" s="64">
        <f t="shared" si="32"/>
        <v>345</v>
      </c>
      <c r="S236" s="64">
        <f t="shared" si="33"/>
        <v>0</v>
      </c>
      <c r="T236" s="64">
        <f t="shared" si="34"/>
        <v>0</v>
      </c>
      <c r="U236" s="64">
        <f t="shared" si="35"/>
        <v>0</v>
      </c>
      <c r="V236" s="64">
        <f t="shared" si="36"/>
        <v>0</v>
      </c>
      <c r="W236" s="64">
        <f t="shared" si="37"/>
        <v>0</v>
      </c>
      <c r="X236" s="64">
        <f t="shared" si="38"/>
        <v>0</v>
      </c>
    </row>
    <row r="237" spans="1:24">
      <c r="A237" s="76">
        <v>234</v>
      </c>
      <c r="B237" s="77">
        <v>457</v>
      </c>
      <c r="C237" s="77" t="s">
        <v>15</v>
      </c>
      <c r="D237" s="77" t="s">
        <v>228</v>
      </c>
      <c r="E237" s="78" t="s">
        <v>445</v>
      </c>
      <c r="F237" s="77">
        <v>133</v>
      </c>
      <c r="G237" s="96">
        <v>30</v>
      </c>
      <c r="H237" s="77" t="s">
        <v>24</v>
      </c>
      <c r="I237" s="79"/>
      <c r="J237" s="77"/>
      <c r="K237" s="77">
        <v>2500</v>
      </c>
      <c r="L237" s="81">
        <v>449</v>
      </c>
      <c r="M237" s="77" t="s">
        <v>21</v>
      </c>
      <c r="N237" s="77" t="s">
        <v>22</v>
      </c>
      <c r="O237" s="82">
        <f t="shared" si="40"/>
        <v>0.5</v>
      </c>
      <c r="P237" s="82">
        <f t="shared" si="41"/>
        <v>224.5</v>
      </c>
      <c r="Q237" s="83">
        <f t="shared" si="31"/>
        <v>224.5</v>
      </c>
      <c r="R237" s="64">
        <f t="shared" si="32"/>
        <v>224.5</v>
      </c>
      <c r="S237" s="64">
        <f t="shared" si="33"/>
        <v>0</v>
      </c>
      <c r="T237" s="64">
        <f t="shared" si="34"/>
        <v>0</v>
      </c>
      <c r="U237" s="64">
        <f t="shared" si="35"/>
        <v>0</v>
      </c>
      <c r="V237" s="64">
        <f t="shared" si="36"/>
        <v>0</v>
      </c>
      <c r="W237" s="64">
        <f t="shared" si="37"/>
        <v>0</v>
      </c>
      <c r="X237" s="64">
        <f t="shared" si="38"/>
        <v>0</v>
      </c>
    </row>
    <row r="238" spans="1:24">
      <c r="A238" s="76">
        <v>235</v>
      </c>
      <c r="B238" s="77">
        <v>458</v>
      </c>
      <c r="C238" s="77" t="s">
        <v>15</v>
      </c>
      <c r="D238" s="77" t="s">
        <v>228</v>
      </c>
      <c r="E238" s="78" t="s">
        <v>446</v>
      </c>
      <c r="F238" s="77">
        <v>133</v>
      </c>
      <c r="G238" s="96">
        <v>31</v>
      </c>
      <c r="H238" s="77" t="s">
        <v>24</v>
      </c>
      <c r="I238" s="79"/>
      <c r="J238" s="77"/>
      <c r="K238" s="77">
        <v>10000</v>
      </c>
      <c r="L238" s="81">
        <v>3028</v>
      </c>
      <c r="M238" s="77" t="s">
        <v>21</v>
      </c>
      <c r="N238" s="77" t="s">
        <v>22</v>
      </c>
      <c r="O238" s="82">
        <f t="shared" si="40"/>
        <v>1.3</v>
      </c>
      <c r="P238" s="82">
        <f t="shared" si="41"/>
        <v>3936.4</v>
      </c>
      <c r="Q238" s="83">
        <f t="shared" si="31"/>
        <v>3936.4</v>
      </c>
      <c r="R238" s="64">
        <f t="shared" si="32"/>
        <v>3936.4</v>
      </c>
      <c r="S238" s="64">
        <f t="shared" si="33"/>
        <v>0</v>
      </c>
      <c r="T238" s="64">
        <f t="shared" si="34"/>
        <v>0</v>
      </c>
      <c r="U238" s="64">
        <f t="shared" si="35"/>
        <v>0</v>
      </c>
      <c r="V238" s="64">
        <f t="shared" si="36"/>
        <v>0</v>
      </c>
      <c r="W238" s="64">
        <f t="shared" si="37"/>
        <v>0</v>
      </c>
      <c r="X238" s="64">
        <f t="shared" si="38"/>
        <v>0</v>
      </c>
    </row>
    <row r="239" spans="1:24">
      <c r="A239" s="76">
        <v>236</v>
      </c>
      <c r="B239" s="77">
        <v>459</v>
      </c>
      <c r="C239" s="77" t="s">
        <v>15</v>
      </c>
      <c r="D239" s="77" t="s">
        <v>228</v>
      </c>
      <c r="E239" s="78" t="s">
        <v>447</v>
      </c>
      <c r="F239" s="77">
        <v>133</v>
      </c>
      <c r="G239" s="96">
        <v>32</v>
      </c>
      <c r="H239" s="77" t="s">
        <v>24</v>
      </c>
      <c r="I239" s="79"/>
      <c r="J239" s="77"/>
      <c r="K239" s="77">
        <v>4300</v>
      </c>
      <c r="L239" s="81">
        <v>938</v>
      </c>
      <c r="M239" s="77" t="s">
        <v>21</v>
      </c>
      <c r="N239" s="77" t="s">
        <v>22</v>
      </c>
      <c r="O239" s="82">
        <f t="shared" si="40"/>
        <v>0.5</v>
      </c>
      <c r="P239" s="82">
        <f t="shared" si="41"/>
        <v>469</v>
      </c>
      <c r="Q239" s="83">
        <f t="shared" si="31"/>
        <v>469</v>
      </c>
      <c r="R239" s="64">
        <f t="shared" si="32"/>
        <v>469</v>
      </c>
      <c r="S239" s="64">
        <f t="shared" si="33"/>
        <v>0</v>
      </c>
      <c r="T239" s="64">
        <f t="shared" si="34"/>
        <v>0</v>
      </c>
      <c r="U239" s="64">
        <f t="shared" si="35"/>
        <v>0</v>
      </c>
      <c r="V239" s="64">
        <f t="shared" si="36"/>
        <v>0</v>
      </c>
      <c r="W239" s="64">
        <f t="shared" si="37"/>
        <v>0</v>
      </c>
      <c r="X239" s="64">
        <f t="shared" si="38"/>
        <v>0</v>
      </c>
    </row>
    <row r="240" spans="1:24">
      <c r="A240" s="76">
        <v>237</v>
      </c>
      <c r="B240" s="77">
        <v>460</v>
      </c>
      <c r="C240" s="77" t="s">
        <v>15</v>
      </c>
      <c r="D240" s="77" t="s">
        <v>228</v>
      </c>
      <c r="E240" s="78" t="s">
        <v>448</v>
      </c>
      <c r="F240" s="77">
        <v>133</v>
      </c>
      <c r="G240" s="96">
        <v>33</v>
      </c>
      <c r="H240" s="77" t="s">
        <v>24</v>
      </c>
      <c r="I240" s="79"/>
      <c r="J240" s="77"/>
      <c r="K240" s="77">
        <v>15000</v>
      </c>
      <c r="L240" s="81">
        <v>2984</v>
      </c>
      <c r="M240" s="77" t="s">
        <v>21</v>
      </c>
      <c r="N240" s="77" t="s">
        <v>22</v>
      </c>
      <c r="O240" s="82">
        <f t="shared" si="40"/>
        <v>1.3</v>
      </c>
      <c r="P240" s="82">
        <f t="shared" si="41"/>
        <v>3879.2000000000003</v>
      </c>
      <c r="Q240" s="83">
        <f t="shared" si="31"/>
        <v>3879.2000000000003</v>
      </c>
      <c r="R240" s="64">
        <f t="shared" si="32"/>
        <v>3879.2000000000003</v>
      </c>
      <c r="S240" s="64">
        <f t="shared" si="33"/>
        <v>0</v>
      </c>
      <c r="T240" s="64">
        <f t="shared" si="34"/>
        <v>0</v>
      </c>
      <c r="U240" s="64">
        <f t="shared" si="35"/>
        <v>0</v>
      </c>
      <c r="V240" s="64">
        <f t="shared" si="36"/>
        <v>0</v>
      </c>
      <c r="W240" s="64">
        <f t="shared" si="37"/>
        <v>0</v>
      </c>
      <c r="X240" s="64">
        <f t="shared" si="38"/>
        <v>0</v>
      </c>
    </row>
    <row r="241" spans="1:24">
      <c r="A241" s="76">
        <v>238</v>
      </c>
      <c r="B241" s="77">
        <v>461</v>
      </c>
      <c r="C241" s="77" t="s">
        <v>15</v>
      </c>
      <c r="D241" s="77" t="s">
        <v>228</v>
      </c>
      <c r="E241" s="78" t="s">
        <v>449</v>
      </c>
      <c r="F241" s="77">
        <v>133</v>
      </c>
      <c r="G241" s="96">
        <v>34</v>
      </c>
      <c r="H241" s="77" t="s">
        <v>24</v>
      </c>
      <c r="I241" s="79"/>
      <c r="J241" s="77"/>
      <c r="K241" s="77">
        <v>8500</v>
      </c>
      <c r="L241" s="81">
        <v>1571</v>
      </c>
      <c r="M241" s="77" t="s">
        <v>21</v>
      </c>
      <c r="N241" s="77" t="s">
        <v>22</v>
      </c>
      <c r="O241" s="82">
        <f t="shared" si="40"/>
        <v>1.3</v>
      </c>
      <c r="P241" s="82">
        <f t="shared" si="41"/>
        <v>2042.3000000000002</v>
      </c>
      <c r="Q241" s="83">
        <f t="shared" si="31"/>
        <v>2042.3000000000002</v>
      </c>
      <c r="R241" s="64">
        <f t="shared" si="32"/>
        <v>2042.3000000000002</v>
      </c>
      <c r="S241" s="64">
        <f t="shared" si="33"/>
        <v>0</v>
      </c>
      <c r="T241" s="64">
        <f t="shared" si="34"/>
        <v>0</v>
      </c>
      <c r="U241" s="64">
        <f t="shared" si="35"/>
        <v>0</v>
      </c>
      <c r="V241" s="64">
        <f t="shared" si="36"/>
        <v>0</v>
      </c>
      <c r="W241" s="64">
        <f t="shared" si="37"/>
        <v>0</v>
      </c>
      <c r="X241" s="64">
        <f t="shared" si="38"/>
        <v>0</v>
      </c>
    </row>
    <row r="242" spans="1:24">
      <c r="A242" s="76">
        <v>239</v>
      </c>
      <c r="B242" s="77">
        <v>462</v>
      </c>
      <c r="C242" s="77" t="s">
        <v>15</v>
      </c>
      <c r="D242" s="77" t="s">
        <v>228</v>
      </c>
      <c r="E242" s="78" t="s">
        <v>450</v>
      </c>
      <c r="F242" s="77">
        <v>133</v>
      </c>
      <c r="G242" s="96">
        <v>35</v>
      </c>
      <c r="H242" s="77" t="s">
        <v>24</v>
      </c>
      <c r="I242" s="79" t="s">
        <v>520</v>
      </c>
      <c r="J242" s="77">
        <v>35903</v>
      </c>
      <c r="K242" s="77">
        <v>7500</v>
      </c>
      <c r="L242" s="81">
        <v>1332</v>
      </c>
      <c r="M242" s="77" t="s">
        <v>21</v>
      </c>
      <c r="N242" s="77" t="s">
        <v>22</v>
      </c>
      <c r="O242" s="82">
        <f t="shared" si="40"/>
        <v>1.3</v>
      </c>
      <c r="P242" s="82">
        <f t="shared" si="41"/>
        <v>1731.6000000000001</v>
      </c>
      <c r="Q242" s="83">
        <f t="shared" si="31"/>
        <v>1731.6000000000001</v>
      </c>
      <c r="R242" s="64">
        <f t="shared" si="32"/>
        <v>1731.6000000000001</v>
      </c>
      <c r="S242" s="64">
        <f t="shared" si="33"/>
        <v>0</v>
      </c>
      <c r="T242" s="64">
        <f t="shared" si="34"/>
        <v>0</v>
      </c>
      <c r="U242" s="64">
        <f t="shared" si="35"/>
        <v>0</v>
      </c>
      <c r="V242" s="64">
        <f t="shared" si="36"/>
        <v>0</v>
      </c>
      <c r="W242" s="64">
        <f t="shared" si="37"/>
        <v>0</v>
      </c>
      <c r="X242" s="64">
        <f t="shared" si="38"/>
        <v>0</v>
      </c>
    </row>
    <row r="243" spans="1:24">
      <c r="A243" s="76">
        <v>240</v>
      </c>
      <c r="B243" s="77">
        <v>463</v>
      </c>
      <c r="C243" s="77" t="s">
        <v>15</v>
      </c>
      <c r="D243" s="77" t="s">
        <v>228</v>
      </c>
      <c r="E243" s="78" t="s">
        <v>451</v>
      </c>
      <c r="F243" s="77">
        <v>133</v>
      </c>
      <c r="G243" s="96">
        <v>36</v>
      </c>
      <c r="H243" s="77" t="s">
        <v>24</v>
      </c>
      <c r="I243" s="77">
        <v>35909</v>
      </c>
      <c r="J243" s="77">
        <v>35909</v>
      </c>
      <c r="K243" s="77">
        <v>11700</v>
      </c>
      <c r="L243" s="81">
        <v>2018</v>
      </c>
      <c r="M243" s="77" t="s">
        <v>21</v>
      </c>
      <c r="N243" s="77" t="s">
        <v>22</v>
      </c>
      <c r="O243" s="82">
        <f t="shared" si="40"/>
        <v>1.3</v>
      </c>
      <c r="P243" s="82">
        <f t="shared" si="41"/>
        <v>2623.4</v>
      </c>
      <c r="Q243" s="83">
        <f t="shared" si="31"/>
        <v>2623.4</v>
      </c>
      <c r="R243" s="64">
        <f t="shared" si="32"/>
        <v>2623.4</v>
      </c>
      <c r="S243" s="64">
        <f t="shared" si="33"/>
        <v>0</v>
      </c>
      <c r="T243" s="64">
        <f t="shared" si="34"/>
        <v>0</v>
      </c>
      <c r="U243" s="64">
        <f t="shared" si="35"/>
        <v>0</v>
      </c>
      <c r="V243" s="64">
        <f t="shared" si="36"/>
        <v>0</v>
      </c>
      <c r="W243" s="64">
        <f t="shared" si="37"/>
        <v>0</v>
      </c>
      <c r="X243" s="64">
        <f t="shared" si="38"/>
        <v>0</v>
      </c>
    </row>
    <row r="244" spans="1:24">
      <c r="A244" s="76">
        <v>241</v>
      </c>
      <c r="B244" s="77">
        <v>464</v>
      </c>
      <c r="C244" s="77" t="s">
        <v>15</v>
      </c>
      <c r="D244" s="77" t="s">
        <v>228</v>
      </c>
      <c r="E244" s="78" t="s">
        <v>452</v>
      </c>
      <c r="F244" s="77">
        <v>133</v>
      </c>
      <c r="G244" s="96">
        <v>37</v>
      </c>
      <c r="H244" s="77" t="s">
        <v>24</v>
      </c>
      <c r="I244" s="77">
        <v>35901</v>
      </c>
      <c r="J244" s="77">
        <v>35901</v>
      </c>
      <c r="K244" s="77">
        <v>7500</v>
      </c>
      <c r="L244" s="81">
        <v>1245</v>
      </c>
      <c r="M244" s="77" t="s">
        <v>21</v>
      </c>
      <c r="N244" s="77" t="s">
        <v>22</v>
      </c>
      <c r="O244" s="82">
        <f t="shared" si="40"/>
        <v>1.3</v>
      </c>
      <c r="P244" s="82">
        <f t="shared" si="41"/>
        <v>1618.5</v>
      </c>
      <c r="Q244" s="83">
        <f t="shared" si="31"/>
        <v>1618.5</v>
      </c>
      <c r="R244" s="64">
        <f t="shared" si="32"/>
        <v>1618.5</v>
      </c>
      <c r="S244" s="64">
        <f t="shared" si="33"/>
        <v>0</v>
      </c>
      <c r="T244" s="64">
        <f t="shared" si="34"/>
        <v>0</v>
      </c>
      <c r="U244" s="64">
        <f t="shared" si="35"/>
        <v>0</v>
      </c>
      <c r="V244" s="64">
        <f t="shared" si="36"/>
        <v>0</v>
      </c>
      <c r="W244" s="64">
        <f t="shared" si="37"/>
        <v>0</v>
      </c>
      <c r="X244" s="64">
        <f t="shared" si="38"/>
        <v>0</v>
      </c>
    </row>
    <row r="245" spans="1:24">
      <c r="A245" s="76">
        <v>242</v>
      </c>
      <c r="B245" s="77">
        <v>465</v>
      </c>
      <c r="C245" s="77" t="s">
        <v>15</v>
      </c>
      <c r="D245" s="77" t="s">
        <v>228</v>
      </c>
      <c r="E245" s="78" t="s">
        <v>452</v>
      </c>
      <c r="F245" s="77">
        <v>133</v>
      </c>
      <c r="G245" s="96">
        <v>37</v>
      </c>
      <c r="H245" s="77" t="s">
        <v>24</v>
      </c>
      <c r="I245" s="77">
        <v>35908</v>
      </c>
      <c r="J245" s="77">
        <v>35908</v>
      </c>
      <c r="K245" s="77">
        <v>8100</v>
      </c>
      <c r="L245" s="81">
        <v>1297</v>
      </c>
      <c r="M245" s="77" t="s">
        <v>21</v>
      </c>
      <c r="N245" s="77" t="s">
        <v>22</v>
      </c>
      <c r="O245" s="82">
        <f t="shared" si="40"/>
        <v>1.3</v>
      </c>
      <c r="P245" s="82">
        <f t="shared" si="41"/>
        <v>1686.1000000000001</v>
      </c>
      <c r="Q245" s="83">
        <f t="shared" si="31"/>
        <v>1686.1000000000001</v>
      </c>
      <c r="R245" s="64">
        <f t="shared" si="32"/>
        <v>1686.1000000000001</v>
      </c>
      <c r="S245" s="64">
        <f t="shared" si="33"/>
        <v>0</v>
      </c>
      <c r="T245" s="64">
        <f t="shared" si="34"/>
        <v>0</v>
      </c>
      <c r="U245" s="64">
        <f t="shared" si="35"/>
        <v>0</v>
      </c>
      <c r="V245" s="64">
        <f t="shared" si="36"/>
        <v>0</v>
      </c>
      <c r="W245" s="64">
        <f t="shared" si="37"/>
        <v>0</v>
      </c>
      <c r="X245" s="64">
        <f t="shared" si="38"/>
        <v>0</v>
      </c>
    </row>
    <row r="246" spans="1:24">
      <c r="A246" s="76">
        <v>243</v>
      </c>
      <c r="B246" s="77">
        <v>466</v>
      </c>
      <c r="C246" s="77" t="s">
        <v>15</v>
      </c>
      <c r="D246" s="77" t="s">
        <v>228</v>
      </c>
      <c r="E246" s="78" t="s">
        <v>453</v>
      </c>
      <c r="F246" s="77">
        <v>133</v>
      </c>
      <c r="G246" s="96">
        <v>38</v>
      </c>
      <c r="H246" s="77" t="s">
        <v>24</v>
      </c>
      <c r="I246" s="79"/>
      <c r="J246" s="77"/>
      <c r="K246" s="77">
        <v>10000</v>
      </c>
      <c r="L246" s="81">
        <v>1588</v>
      </c>
      <c r="M246" s="77" t="s">
        <v>21</v>
      </c>
      <c r="N246" s="77" t="s">
        <v>22</v>
      </c>
      <c r="O246" s="82">
        <f t="shared" ref="O246:O277" si="42">IF(L246&gt;1000,1.3,0.5)</f>
        <v>1.3</v>
      </c>
      <c r="P246" s="82">
        <f t="shared" ref="P246:P277" si="43">O246*L246</f>
        <v>2064.4</v>
      </c>
      <c r="Q246" s="83">
        <f t="shared" si="31"/>
        <v>2064.4</v>
      </c>
      <c r="R246" s="64">
        <f t="shared" si="32"/>
        <v>2064.4</v>
      </c>
      <c r="S246" s="64">
        <f t="shared" si="33"/>
        <v>0</v>
      </c>
      <c r="T246" s="64">
        <f t="shared" si="34"/>
        <v>0</v>
      </c>
      <c r="U246" s="64">
        <f t="shared" si="35"/>
        <v>0</v>
      </c>
      <c r="V246" s="64">
        <f t="shared" si="36"/>
        <v>0</v>
      </c>
      <c r="W246" s="64">
        <f t="shared" si="37"/>
        <v>0</v>
      </c>
      <c r="X246" s="64">
        <f t="shared" si="38"/>
        <v>0</v>
      </c>
    </row>
    <row r="247" spans="1:24">
      <c r="A247" s="76">
        <v>244</v>
      </c>
      <c r="B247" s="77">
        <v>467</v>
      </c>
      <c r="C247" s="77" t="s">
        <v>15</v>
      </c>
      <c r="D247" s="77" t="s">
        <v>228</v>
      </c>
      <c r="E247" s="78" t="s">
        <v>454</v>
      </c>
      <c r="F247" s="77">
        <v>133</v>
      </c>
      <c r="G247" s="96">
        <v>39</v>
      </c>
      <c r="H247" s="77" t="s">
        <v>24</v>
      </c>
      <c r="I247" s="79"/>
      <c r="J247" s="77"/>
      <c r="K247" s="77">
        <v>5000</v>
      </c>
      <c r="L247" s="81">
        <v>764</v>
      </c>
      <c r="M247" s="77" t="s">
        <v>21</v>
      </c>
      <c r="N247" s="77" t="s">
        <v>22</v>
      </c>
      <c r="O247" s="82">
        <f t="shared" si="42"/>
        <v>0.5</v>
      </c>
      <c r="P247" s="82">
        <f t="shared" si="43"/>
        <v>382</v>
      </c>
      <c r="Q247" s="83">
        <f t="shared" si="31"/>
        <v>382</v>
      </c>
      <c r="R247" s="64">
        <f t="shared" si="32"/>
        <v>382</v>
      </c>
      <c r="S247" s="64">
        <f t="shared" si="33"/>
        <v>0</v>
      </c>
      <c r="T247" s="64">
        <f t="shared" si="34"/>
        <v>0</v>
      </c>
      <c r="U247" s="64">
        <f t="shared" si="35"/>
        <v>0</v>
      </c>
      <c r="V247" s="64">
        <f t="shared" si="36"/>
        <v>0</v>
      </c>
      <c r="W247" s="64">
        <f t="shared" si="37"/>
        <v>0</v>
      </c>
      <c r="X247" s="64">
        <f t="shared" si="38"/>
        <v>0</v>
      </c>
    </row>
    <row r="248" spans="1:24">
      <c r="A248" s="76">
        <v>245</v>
      </c>
      <c r="B248" s="77">
        <v>471</v>
      </c>
      <c r="C248" s="77" t="s">
        <v>15</v>
      </c>
      <c r="D248" s="77" t="s">
        <v>228</v>
      </c>
      <c r="E248" s="78" t="s">
        <v>455</v>
      </c>
      <c r="F248" s="77">
        <v>133</v>
      </c>
      <c r="G248" s="96">
        <v>40</v>
      </c>
      <c r="H248" s="77" t="s">
        <v>24</v>
      </c>
      <c r="I248" s="79"/>
      <c r="J248" s="77"/>
      <c r="K248" s="77">
        <v>7500</v>
      </c>
      <c r="L248" s="81">
        <v>1166</v>
      </c>
      <c r="M248" s="77" t="s">
        <v>21</v>
      </c>
      <c r="N248" s="77" t="s">
        <v>22</v>
      </c>
      <c r="O248" s="82">
        <f t="shared" si="42"/>
        <v>1.3</v>
      </c>
      <c r="P248" s="82">
        <f t="shared" si="43"/>
        <v>1515.8</v>
      </c>
      <c r="Q248" s="83">
        <f t="shared" si="31"/>
        <v>1515.8</v>
      </c>
      <c r="R248" s="64">
        <f t="shared" si="32"/>
        <v>1515.8</v>
      </c>
      <c r="S248" s="64">
        <f t="shared" si="33"/>
        <v>0</v>
      </c>
      <c r="T248" s="64">
        <f t="shared" si="34"/>
        <v>0</v>
      </c>
      <c r="U248" s="64">
        <f t="shared" si="35"/>
        <v>0</v>
      </c>
      <c r="V248" s="64">
        <f t="shared" si="36"/>
        <v>0</v>
      </c>
      <c r="W248" s="64">
        <f t="shared" si="37"/>
        <v>0</v>
      </c>
      <c r="X248" s="64">
        <f t="shared" si="38"/>
        <v>0</v>
      </c>
    </row>
    <row r="249" spans="1:24">
      <c r="A249" s="76">
        <v>246</v>
      </c>
      <c r="B249" s="77">
        <v>472</v>
      </c>
      <c r="C249" s="77" t="s">
        <v>15</v>
      </c>
      <c r="D249" s="77" t="s">
        <v>228</v>
      </c>
      <c r="E249" s="78" t="s">
        <v>456</v>
      </c>
      <c r="F249" s="77">
        <v>133</v>
      </c>
      <c r="G249" s="96">
        <v>41</v>
      </c>
      <c r="H249" s="77" t="s">
        <v>24</v>
      </c>
      <c r="I249" s="79"/>
      <c r="J249" s="77"/>
      <c r="K249" s="77">
        <v>13800</v>
      </c>
      <c r="L249" s="81">
        <v>1542</v>
      </c>
      <c r="M249" s="77" t="s">
        <v>21</v>
      </c>
      <c r="N249" s="77" t="s">
        <v>22</v>
      </c>
      <c r="O249" s="82">
        <f t="shared" si="42"/>
        <v>1.3</v>
      </c>
      <c r="P249" s="82">
        <f t="shared" si="43"/>
        <v>2004.6000000000001</v>
      </c>
      <c r="Q249" s="83">
        <f t="shared" si="31"/>
        <v>2004.6000000000001</v>
      </c>
      <c r="R249" s="64">
        <f t="shared" si="32"/>
        <v>2004.6000000000001</v>
      </c>
      <c r="S249" s="64">
        <f t="shared" si="33"/>
        <v>0</v>
      </c>
      <c r="T249" s="64">
        <f t="shared" si="34"/>
        <v>0</v>
      </c>
      <c r="U249" s="64">
        <f t="shared" si="35"/>
        <v>0</v>
      </c>
      <c r="V249" s="64">
        <f t="shared" si="36"/>
        <v>0</v>
      </c>
      <c r="W249" s="64">
        <f t="shared" si="37"/>
        <v>0</v>
      </c>
      <c r="X249" s="64">
        <f t="shared" si="38"/>
        <v>0</v>
      </c>
    </row>
    <row r="250" spans="1:24">
      <c r="A250" s="76">
        <v>247</v>
      </c>
      <c r="B250" s="77">
        <v>473</v>
      </c>
      <c r="C250" s="77" t="s">
        <v>15</v>
      </c>
      <c r="D250" s="77" t="s">
        <v>228</v>
      </c>
      <c r="E250" s="78" t="s">
        <v>457</v>
      </c>
      <c r="F250" s="77">
        <v>133</v>
      </c>
      <c r="G250" s="96">
        <v>42</v>
      </c>
      <c r="H250" s="77" t="s">
        <v>24</v>
      </c>
      <c r="I250" s="79"/>
      <c r="J250" s="77"/>
      <c r="K250" s="77">
        <v>13900</v>
      </c>
      <c r="L250" s="81">
        <v>207</v>
      </c>
      <c r="M250" s="77" t="s">
        <v>21</v>
      </c>
      <c r="N250" s="77" t="s">
        <v>22</v>
      </c>
      <c r="O250" s="82">
        <f t="shared" si="42"/>
        <v>0.5</v>
      </c>
      <c r="P250" s="82">
        <f t="shared" si="43"/>
        <v>103.5</v>
      </c>
      <c r="Q250" s="83">
        <f t="shared" si="31"/>
        <v>103.5</v>
      </c>
      <c r="R250" s="64">
        <f t="shared" si="32"/>
        <v>103.5</v>
      </c>
      <c r="S250" s="64">
        <f t="shared" si="33"/>
        <v>0</v>
      </c>
      <c r="T250" s="64">
        <f t="shared" si="34"/>
        <v>0</v>
      </c>
      <c r="U250" s="64">
        <f t="shared" si="35"/>
        <v>0</v>
      </c>
      <c r="V250" s="64">
        <f t="shared" si="36"/>
        <v>0</v>
      </c>
      <c r="W250" s="64">
        <f t="shared" si="37"/>
        <v>0</v>
      </c>
      <c r="X250" s="64">
        <f t="shared" si="38"/>
        <v>0</v>
      </c>
    </row>
    <row r="251" spans="1:24">
      <c r="A251" s="76">
        <v>248</v>
      </c>
      <c r="B251" s="77">
        <v>474</v>
      </c>
      <c r="C251" s="77" t="s">
        <v>15</v>
      </c>
      <c r="D251" s="77" t="s">
        <v>228</v>
      </c>
      <c r="E251" s="78" t="s">
        <v>458</v>
      </c>
      <c r="F251" s="77">
        <v>133</v>
      </c>
      <c r="G251" s="96">
        <v>42</v>
      </c>
      <c r="H251" s="77" t="s">
        <v>24</v>
      </c>
      <c r="I251" s="79" t="s">
        <v>519</v>
      </c>
      <c r="J251" s="77">
        <v>35274</v>
      </c>
      <c r="K251" s="77">
        <v>5000</v>
      </c>
      <c r="L251" s="81">
        <v>10</v>
      </c>
      <c r="M251" s="77" t="s">
        <v>21</v>
      </c>
      <c r="N251" s="77" t="s">
        <v>22</v>
      </c>
      <c r="O251" s="82">
        <f t="shared" si="42"/>
        <v>0.5</v>
      </c>
      <c r="P251" s="82">
        <f t="shared" si="43"/>
        <v>5</v>
      </c>
      <c r="Q251" s="83">
        <f t="shared" si="31"/>
        <v>5</v>
      </c>
      <c r="R251" s="64">
        <f t="shared" si="32"/>
        <v>5</v>
      </c>
      <c r="S251" s="64">
        <f t="shared" si="33"/>
        <v>0</v>
      </c>
      <c r="T251" s="64">
        <f t="shared" si="34"/>
        <v>0</v>
      </c>
      <c r="U251" s="64">
        <f t="shared" si="35"/>
        <v>0</v>
      </c>
      <c r="V251" s="64">
        <f t="shared" si="36"/>
        <v>0</v>
      </c>
      <c r="W251" s="64">
        <f t="shared" si="37"/>
        <v>0</v>
      </c>
      <c r="X251" s="64">
        <f t="shared" si="38"/>
        <v>0</v>
      </c>
    </row>
    <row r="252" spans="1:24">
      <c r="A252" s="76">
        <v>249</v>
      </c>
      <c r="B252" s="77">
        <v>476</v>
      </c>
      <c r="C252" s="77" t="s">
        <v>15</v>
      </c>
      <c r="D252" s="77" t="s">
        <v>228</v>
      </c>
      <c r="E252" s="78" t="s">
        <v>459</v>
      </c>
      <c r="F252" s="77">
        <v>36</v>
      </c>
      <c r="G252" s="96">
        <v>15</v>
      </c>
      <c r="H252" s="77" t="s">
        <v>24</v>
      </c>
      <c r="I252" s="79"/>
      <c r="J252" s="77"/>
      <c r="K252" s="77">
        <v>15000</v>
      </c>
      <c r="L252" s="81">
        <v>5</v>
      </c>
      <c r="M252" s="77" t="s">
        <v>21</v>
      </c>
      <c r="N252" s="77" t="s">
        <v>22</v>
      </c>
      <c r="O252" s="82">
        <f t="shared" si="42"/>
        <v>0.5</v>
      </c>
      <c r="P252" s="82">
        <f t="shared" si="43"/>
        <v>2.5</v>
      </c>
      <c r="Q252" s="83">
        <f t="shared" si="31"/>
        <v>2.5</v>
      </c>
      <c r="R252" s="64">
        <f t="shared" si="32"/>
        <v>2.5</v>
      </c>
      <c r="S252" s="64">
        <f t="shared" si="33"/>
        <v>0</v>
      </c>
      <c r="T252" s="64">
        <f t="shared" si="34"/>
        <v>0</v>
      </c>
      <c r="U252" s="64">
        <f t="shared" si="35"/>
        <v>0</v>
      </c>
      <c r="V252" s="64">
        <f t="shared" si="36"/>
        <v>0</v>
      </c>
      <c r="W252" s="64">
        <f t="shared" si="37"/>
        <v>0</v>
      </c>
      <c r="X252" s="64">
        <f t="shared" si="38"/>
        <v>0</v>
      </c>
    </row>
    <row r="253" spans="1:24">
      <c r="A253" s="76">
        <v>250</v>
      </c>
      <c r="B253" s="77">
        <v>477</v>
      </c>
      <c r="C253" s="77" t="s">
        <v>15</v>
      </c>
      <c r="D253" s="77" t="s">
        <v>228</v>
      </c>
      <c r="E253" s="78" t="s">
        <v>460</v>
      </c>
      <c r="F253" s="77">
        <v>36</v>
      </c>
      <c r="G253" s="96">
        <v>16</v>
      </c>
      <c r="H253" s="77" t="s">
        <v>24</v>
      </c>
      <c r="I253" s="79" t="s">
        <v>518</v>
      </c>
      <c r="J253" s="77">
        <v>30023</v>
      </c>
      <c r="K253" s="77">
        <v>5000</v>
      </c>
      <c r="L253" s="81">
        <v>124</v>
      </c>
      <c r="M253" s="77" t="s">
        <v>21</v>
      </c>
      <c r="N253" s="77" t="s">
        <v>22</v>
      </c>
      <c r="O253" s="82">
        <f t="shared" si="42"/>
        <v>0.5</v>
      </c>
      <c r="P253" s="82">
        <f t="shared" si="43"/>
        <v>62</v>
      </c>
      <c r="Q253" s="83">
        <f t="shared" si="31"/>
        <v>62</v>
      </c>
      <c r="R253" s="64">
        <f t="shared" si="32"/>
        <v>62</v>
      </c>
      <c r="S253" s="64">
        <f t="shared" si="33"/>
        <v>0</v>
      </c>
      <c r="T253" s="64">
        <f t="shared" si="34"/>
        <v>0</v>
      </c>
      <c r="U253" s="64">
        <f t="shared" si="35"/>
        <v>0</v>
      </c>
      <c r="V253" s="64">
        <f t="shared" si="36"/>
        <v>0</v>
      </c>
      <c r="W253" s="64">
        <f t="shared" si="37"/>
        <v>0</v>
      </c>
      <c r="X253" s="64">
        <f t="shared" si="38"/>
        <v>0</v>
      </c>
    </row>
    <row r="254" spans="1:24">
      <c r="A254" s="76">
        <v>251</v>
      </c>
      <c r="B254" s="77">
        <v>478</v>
      </c>
      <c r="C254" s="77" t="s">
        <v>15</v>
      </c>
      <c r="D254" s="77" t="s">
        <v>228</v>
      </c>
      <c r="E254" s="78" t="s">
        <v>461</v>
      </c>
      <c r="F254" s="77">
        <v>36</v>
      </c>
      <c r="G254" s="96">
        <v>17</v>
      </c>
      <c r="H254" s="77" t="s">
        <v>24</v>
      </c>
      <c r="I254" s="79"/>
      <c r="J254" s="77"/>
      <c r="K254" s="77">
        <v>14800</v>
      </c>
      <c r="L254" s="81">
        <v>2471</v>
      </c>
      <c r="M254" s="77" t="s">
        <v>21</v>
      </c>
      <c r="N254" s="77" t="s">
        <v>22</v>
      </c>
      <c r="O254" s="82">
        <f t="shared" si="42"/>
        <v>1.3</v>
      </c>
      <c r="P254" s="82">
        <f t="shared" si="43"/>
        <v>3212.3</v>
      </c>
      <c r="Q254" s="83">
        <f t="shared" si="31"/>
        <v>3212.3</v>
      </c>
      <c r="R254" s="64">
        <f t="shared" si="32"/>
        <v>3212.3</v>
      </c>
      <c r="S254" s="64">
        <f t="shared" si="33"/>
        <v>0</v>
      </c>
      <c r="T254" s="64">
        <f t="shared" si="34"/>
        <v>0</v>
      </c>
      <c r="U254" s="64">
        <f t="shared" si="35"/>
        <v>0</v>
      </c>
      <c r="V254" s="64">
        <f t="shared" si="36"/>
        <v>0</v>
      </c>
      <c r="W254" s="64">
        <f t="shared" si="37"/>
        <v>0</v>
      </c>
      <c r="X254" s="64">
        <f t="shared" si="38"/>
        <v>0</v>
      </c>
    </row>
    <row r="255" spans="1:24">
      <c r="A255" s="76">
        <v>252</v>
      </c>
      <c r="B255" s="77">
        <v>479</v>
      </c>
      <c r="C255" s="77" t="s">
        <v>15</v>
      </c>
      <c r="D255" s="77" t="s">
        <v>228</v>
      </c>
      <c r="E255" s="78" t="s">
        <v>462</v>
      </c>
      <c r="F255" s="77">
        <v>36</v>
      </c>
      <c r="G255" s="96">
        <v>18</v>
      </c>
      <c r="H255" s="77" t="s">
        <v>24</v>
      </c>
      <c r="I255" s="79"/>
      <c r="J255" s="77"/>
      <c r="K255" s="77">
        <v>10000</v>
      </c>
      <c r="L255" s="81">
        <v>2342</v>
      </c>
      <c r="M255" s="77" t="s">
        <v>21</v>
      </c>
      <c r="N255" s="77" t="s">
        <v>22</v>
      </c>
      <c r="O255" s="82">
        <f t="shared" si="42"/>
        <v>1.3</v>
      </c>
      <c r="P255" s="82">
        <f t="shared" si="43"/>
        <v>3044.6</v>
      </c>
      <c r="Q255" s="83">
        <f t="shared" si="31"/>
        <v>3044.6</v>
      </c>
      <c r="R255" s="64">
        <f t="shared" si="32"/>
        <v>3044.6</v>
      </c>
      <c r="S255" s="64">
        <f t="shared" si="33"/>
        <v>0</v>
      </c>
      <c r="T255" s="64">
        <f t="shared" si="34"/>
        <v>0</v>
      </c>
      <c r="U255" s="64">
        <f t="shared" si="35"/>
        <v>0</v>
      </c>
      <c r="V255" s="64">
        <f t="shared" si="36"/>
        <v>0</v>
      </c>
      <c r="W255" s="64">
        <f t="shared" si="37"/>
        <v>0</v>
      </c>
      <c r="X255" s="64">
        <f t="shared" si="38"/>
        <v>0</v>
      </c>
    </row>
    <row r="256" spans="1:24">
      <c r="A256" s="76">
        <v>253</v>
      </c>
      <c r="B256" s="77">
        <v>480</v>
      </c>
      <c r="C256" s="77" t="s">
        <v>15</v>
      </c>
      <c r="D256" s="77" t="s">
        <v>228</v>
      </c>
      <c r="E256" s="78" t="s">
        <v>463</v>
      </c>
      <c r="F256" s="77">
        <v>36</v>
      </c>
      <c r="G256" s="96">
        <v>19</v>
      </c>
      <c r="H256" s="77" t="s">
        <v>24</v>
      </c>
      <c r="I256" s="79"/>
      <c r="J256" s="77"/>
      <c r="K256" s="77">
        <v>10000</v>
      </c>
      <c r="L256" s="81">
        <v>2409</v>
      </c>
      <c r="M256" s="77" t="s">
        <v>21</v>
      </c>
      <c r="N256" s="77" t="s">
        <v>22</v>
      </c>
      <c r="O256" s="82">
        <f t="shared" si="42"/>
        <v>1.3</v>
      </c>
      <c r="P256" s="82">
        <f t="shared" si="43"/>
        <v>3131.7000000000003</v>
      </c>
      <c r="Q256" s="83">
        <f t="shared" si="31"/>
        <v>3131.7000000000003</v>
      </c>
      <c r="R256" s="64">
        <f t="shared" si="32"/>
        <v>3131.7000000000003</v>
      </c>
      <c r="S256" s="64">
        <f t="shared" si="33"/>
        <v>0</v>
      </c>
      <c r="T256" s="64">
        <f t="shared" si="34"/>
        <v>0</v>
      </c>
      <c r="U256" s="64">
        <f t="shared" si="35"/>
        <v>0</v>
      </c>
      <c r="V256" s="64">
        <f t="shared" si="36"/>
        <v>0</v>
      </c>
      <c r="W256" s="64">
        <f t="shared" si="37"/>
        <v>0</v>
      </c>
      <c r="X256" s="64">
        <f t="shared" si="38"/>
        <v>0</v>
      </c>
    </row>
    <row r="257" spans="1:24">
      <c r="A257" s="76">
        <v>254</v>
      </c>
      <c r="B257" s="77">
        <v>481</v>
      </c>
      <c r="C257" s="77" t="s">
        <v>15</v>
      </c>
      <c r="D257" s="77" t="s">
        <v>228</v>
      </c>
      <c r="E257" s="78" t="s">
        <v>464</v>
      </c>
      <c r="F257" s="77">
        <v>36</v>
      </c>
      <c r="G257" s="96">
        <v>20</v>
      </c>
      <c r="H257" s="77" t="s">
        <v>24</v>
      </c>
      <c r="I257" s="79"/>
      <c r="J257" s="77"/>
      <c r="K257" s="77">
        <v>10000</v>
      </c>
      <c r="L257" s="81">
        <v>2301</v>
      </c>
      <c r="M257" s="77" t="s">
        <v>21</v>
      </c>
      <c r="N257" s="77" t="s">
        <v>22</v>
      </c>
      <c r="O257" s="82">
        <f t="shared" si="42"/>
        <v>1.3</v>
      </c>
      <c r="P257" s="82">
        <f t="shared" si="43"/>
        <v>2991.3</v>
      </c>
      <c r="Q257" s="83">
        <f t="shared" si="31"/>
        <v>2991.3</v>
      </c>
      <c r="R257" s="64">
        <f t="shared" si="32"/>
        <v>2991.3</v>
      </c>
      <c r="S257" s="64">
        <f t="shared" si="33"/>
        <v>0</v>
      </c>
      <c r="T257" s="64">
        <f t="shared" si="34"/>
        <v>0</v>
      </c>
      <c r="U257" s="64">
        <f t="shared" si="35"/>
        <v>0</v>
      </c>
      <c r="V257" s="64">
        <f t="shared" si="36"/>
        <v>0</v>
      </c>
      <c r="W257" s="64">
        <f t="shared" si="37"/>
        <v>0</v>
      </c>
      <c r="X257" s="64">
        <f t="shared" si="38"/>
        <v>0</v>
      </c>
    </row>
    <row r="258" spans="1:24">
      <c r="A258" s="76">
        <v>255</v>
      </c>
      <c r="B258" s="77">
        <v>482</v>
      </c>
      <c r="C258" s="77" t="s">
        <v>15</v>
      </c>
      <c r="D258" s="77" t="s">
        <v>228</v>
      </c>
      <c r="E258" s="78" t="s">
        <v>465</v>
      </c>
      <c r="F258" s="77">
        <v>36</v>
      </c>
      <c r="G258" s="96">
        <v>21</v>
      </c>
      <c r="H258" s="77" t="s">
        <v>24</v>
      </c>
      <c r="I258" s="79"/>
      <c r="J258" s="77"/>
      <c r="K258" s="77">
        <v>5000</v>
      </c>
      <c r="L258" s="81">
        <v>612</v>
      </c>
      <c r="M258" s="77" t="s">
        <v>21</v>
      </c>
      <c r="N258" s="77" t="s">
        <v>22</v>
      </c>
      <c r="O258" s="82">
        <f t="shared" si="42"/>
        <v>0.5</v>
      </c>
      <c r="P258" s="82">
        <f t="shared" si="43"/>
        <v>306</v>
      </c>
      <c r="Q258" s="83">
        <f t="shared" si="31"/>
        <v>306</v>
      </c>
      <c r="R258" s="64">
        <f t="shared" si="32"/>
        <v>306</v>
      </c>
      <c r="S258" s="64">
        <f t="shared" si="33"/>
        <v>0</v>
      </c>
      <c r="T258" s="64">
        <f t="shared" si="34"/>
        <v>0</v>
      </c>
      <c r="U258" s="64">
        <f t="shared" si="35"/>
        <v>0</v>
      </c>
      <c r="V258" s="64">
        <f t="shared" si="36"/>
        <v>0</v>
      </c>
      <c r="W258" s="64">
        <f t="shared" si="37"/>
        <v>0</v>
      </c>
      <c r="X258" s="64">
        <f t="shared" si="38"/>
        <v>0</v>
      </c>
    </row>
    <row r="259" spans="1:24">
      <c r="A259" s="76">
        <v>256</v>
      </c>
      <c r="B259" s="77">
        <v>483</v>
      </c>
      <c r="C259" s="77" t="s">
        <v>15</v>
      </c>
      <c r="D259" s="77" t="s">
        <v>228</v>
      </c>
      <c r="E259" s="78" t="s">
        <v>466</v>
      </c>
      <c r="F259" s="77">
        <v>36</v>
      </c>
      <c r="G259" s="96">
        <v>22</v>
      </c>
      <c r="H259" s="77" t="s">
        <v>24</v>
      </c>
      <c r="I259" s="80">
        <v>35902</v>
      </c>
      <c r="J259" s="80">
        <v>35902</v>
      </c>
      <c r="K259" s="77">
        <v>6274</v>
      </c>
      <c r="L259" s="81">
        <v>263</v>
      </c>
      <c r="M259" s="77" t="s">
        <v>21</v>
      </c>
      <c r="N259" s="77" t="s">
        <v>22</v>
      </c>
      <c r="O259" s="82">
        <f t="shared" si="42"/>
        <v>0.5</v>
      </c>
      <c r="P259" s="82">
        <f t="shared" si="43"/>
        <v>131.5</v>
      </c>
      <c r="Q259" s="83">
        <f t="shared" si="31"/>
        <v>131.5</v>
      </c>
      <c r="R259" s="64">
        <f t="shared" si="32"/>
        <v>131.5</v>
      </c>
      <c r="S259" s="64">
        <f t="shared" si="33"/>
        <v>0</v>
      </c>
      <c r="T259" s="64">
        <f t="shared" si="34"/>
        <v>0</v>
      </c>
      <c r="U259" s="64">
        <f t="shared" si="35"/>
        <v>0</v>
      </c>
      <c r="V259" s="64">
        <f t="shared" si="36"/>
        <v>0</v>
      </c>
      <c r="W259" s="64">
        <f t="shared" si="37"/>
        <v>0</v>
      </c>
      <c r="X259" s="64">
        <f t="shared" si="38"/>
        <v>0</v>
      </c>
    </row>
    <row r="260" spans="1:24">
      <c r="A260" s="76">
        <v>257</v>
      </c>
      <c r="B260" s="77">
        <v>485</v>
      </c>
      <c r="C260" s="77" t="s">
        <v>15</v>
      </c>
      <c r="D260" s="77" t="s">
        <v>228</v>
      </c>
      <c r="E260" s="78" t="s">
        <v>467</v>
      </c>
      <c r="F260" s="77">
        <v>135</v>
      </c>
      <c r="G260" s="96">
        <v>33</v>
      </c>
      <c r="H260" s="77" t="s">
        <v>24</v>
      </c>
      <c r="I260" s="79"/>
      <c r="J260" s="77"/>
      <c r="K260" s="77">
        <v>7500</v>
      </c>
      <c r="L260" s="81">
        <v>72</v>
      </c>
      <c r="M260" s="77" t="s">
        <v>21</v>
      </c>
      <c r="N260" s="77" t="s">
        <v>22</v>
      </c>
      <c r="O260" s="82">
        <f t="shared" si="42"/>
        <v>0.5</v>
      </c>
      <c r="P260" s="82">
        <f t="shared" si="43"/>
        <v>36</v>
      </c>
      <c r="Q260" s="83">
        <f t="shared" si="31"/>
        <v>36</v>
      </c>
      <c r="R260" s="64">
        <f t="shared" si="32"/>
        <v>36</v>
      </c>
      <c r="S260" s="64">
        <f t="shared" si="33"/>
        <v>0</v>
      </c>
      <c r="T260" s="64">
        <f t="shared" si="34"/>
        <v>0</v>
      </c>
      <c r="U260" s="64">
        <f t="shared" si="35"/>
        <v>0</v>
      </c>
      <c r="V260" s="64">
        <f t="shared" si="36"/>
        <v>0</v>
      </c>
      <c r="W260" s="64">
        <f t="shared" si="37"/>
        <v>0</v>
      </c>
      <c r="X260" s="64">
        <f t="shared" si="38"/>
        <v>0</v>
      </c>
    </row>
    <row r="261" spans="1:24">
      <c r="A261" s="76">
        <v>258</v>
      </c>
      <c r="B261" s="77">
        <v>486</v>
      </c>
      <c r="C261" s="77" t="s">
        <v>15</v>
      </c>
      <c r="D261" s="77" t="s">
        <v>228</v>
      </c>
      <c r="E261" s="78" t="s">
        <v>468</v>
      </c>
      <c r="F261" s="77">
        <v>135</v>
      </c>
      <c r="G261" s="96">
        <v>33</v>
      </c>
      <c r="H261" s="77" t="s">
        <v>24</v>
      </c>
      <c r="I261" s="79"/>
      <c r="J261" s="77"/>
      <c r="K261" s="77">
        <v>1300</v>
      </c>
      <c r="L261" s="81">
        <v>34</v>
      </c>
      <c r="M261" s="77" t="s">
        <v>21</v>
      </c>
      <c r="N261" s="77" t="s">
        <v>22</v>
      </c>
      <c r="O261" s="82">
        <f t="shared" si="42"/>
        <v>0.5</v>
      </c>
      <c r="P261" s="82">
        <f t="shared" si="43"/>
        <v>17</v>
      </c>
      <c r="Q261" s="83">
        <f t="shared" ref="Q261:Q306" si="44">IF(M261="Extravilan",P261,0)</f>
        <v>17</v>
      </c>
      <c r="R261" s="64">
        <f t="shared" ref="R261:R306" si="45">IF(H261="A",Q261,0)</f>
        <v>17</v>
      </c>
      <c r="S261" s="64">
        <f t="shared" ref="S261:S306" si="46">IF(H261="P",Q261,0)</f>
        <v>0</v>
      </c>
      <c r="T261" s="64">
        <f t="shared" ref="T261:T306" si="47">IF(H261="V",Q261,0)</f>
        <v>0</v>
      </c>
      <c r="U261" s="64">
        <f t="shared" ref="U261:U306" si="48">IF(M261="Intravilan",P261,0)</f>
        <v>0</v>
      </c>
      <c r="V261" s="64">
        <f t="shared" ref="V261:V306" si="49">IF(H261="A",U261,0)</f>
        <v>0</v>
      </c>
      <c r="W261" s="64">
        <f t="shared" ref="W261:W306" si="50">IF(H261="CC",U261,0)</f>
        <v>0</v>
      </c>
      <c r="X261" s="64">
        <f t="shared" ref="X261:X306" si="51">IF(H261="V",U261,0)</f>
        <v>0</v>
      </c>
    </row>
    <row r="262" spans="1:24">
      <c r="A262" s="76">
        <v>259</v>
      </c>
      <c r="B262" s="77">
        <v>487</v>
      </c>
      <c r="C262" s="77" t="s">
        <v>15</v>
      </c>
      <c r="D262" s="77" t="s">
        <v>228</v>
      </c>
      <c r="E262" s="78" t="s">
        <v>469</v>
      </c>
      <c r="F262" s="77">
        <v>135</v>
      </c>
      <c r="G262" s="96">
        <v>33</v>
      </c>
      <c r="H262" s="77" t="s">
        <v>24</v>
      </c>
      <c r="I262" s="79"/>
      <c r="J262" s="77"/>
      <c r="K262" s="77">
        <v>5000</v>
      </c>
      <c r="L262" s="81">
        <v>201</v>
      </c>
      <c r="M262" s="77" t="s">
        <v>21</v>
      </c>
      <c r="N262" s="77" t="s">
        <v>22</v>
      </c>
      <c r="O262" s="82">
        <f t="shared" si="42"/>
        <v>0.5</v>
      </c>
      <c r="P262" s="82">
        <f t="shared" si="43"/>
        <v>100.5</v>
      </c>
      <c r="Q262" s="83">
        <f t="shared" si="44"/>
        <v>100.5</v>
      </c>
      <c r="R262" s="64">
        <f t="shared" si="45"/>
        <v>100.5</v>
      </c>
      <c r="S262" s="64">
        <f t="shared" si="46"/>
        <v>0</v>
      </c>
      <c r="T262" s="64">
        <f t="shared" si="47"/>
        <v>0</v>
      </c>
      <c r="U262" s="64">
        <f t="shared" si="48"/>
        <v>0</v>
      </c>
      <c r="V262" s="64">
        <f t="shared" si="49"/>
        <v>0</v>
      </c>
      <c r="W262" s="64">
        <f t="shared" si="50"/>
        <v>0</v>
      </c>
      <c r="X262" s="64">
        <f t="shared" si="51"/>
        <v>0</v>
      </c>
    </row>
    <row r="263" spans="1:24">
      <c r="A263" s="76">
        <v>260</v>
      </c>
      <c r="B263" s="77">
        <v>488</v>
      </c>
      <c r="C263" s="77" t="s">
        <v>15</v>
      </c>
      <c r="D263" s="77" t="s">
        <v>228</v>
      </c>
      <c r="E263" s="78" t="s">
        <v>470</v>
      </c>
      <c r="F263" s="77">
        <v>135</v>
      </c>
      <c r="G263" s="96">
        <v>34</v>
      </c>
      <c r="H263" s="77" t="s">
        <v>24</v>
      </c>
      <c r="I263" s="79"/>
      <c r="J263" s="77"/>
      <c r="K263" s="77">
        <v>5000</v>
      </c>
      <c r="L263" s="81">
        <v>304</v>
      </c>
      <c r="M263" s="77" t="s">
        <v>21</v>
      </c>
      <c r="N263" s="77" t="s">
        <v>22</v>
      </c>
      <c r="O263" s="82">
        <f t="shared" si="42"/>
        <v>0.5</v>
      </c>
      <c r="P263" s="82">
        <f t="shared" si="43"/>
        <v>152</v>
      </c>
      <c r="Q263" s="83">
        <f t="shared" si="44"/>
        <v>152</v>
      </c>
      <c r="R263" s="64">
        <f t="shared" si="45"/>
        <v>152</v>
      </c>
      <c r="S263" s="64">
        <f t="shared" si="46"/>
        <v>0</v>
      </c>
      <c r="T263" s="64">
        <f t="shared" si="47"/>
        <v>0</v>
      </c>
      <c r="U263" s="64">
        <f t="shared" si="48"/>
        <v>0</v>
      </c>
      <c r="V263" s="64">
        <f t="shared" si="49"/>
        <v>0</v>
      </c>
      <c r="W263" s="64">
        <f t="shared" si="50"/>
        <v>0</v>
      </c>
      <c r="X263" s="64">
        <f t="shared" si="51"/>
        <v>0</v>
      </c>
    </row>
    <row r="264" spans="1:24">
      <c r="A264" s="76">
        <v>261</v>
      </c>
      <c r="B264" s="77">
        <v>489</v>
      </c>
      <c r="C264" s="77" t="s">
        <v>15</v>
      </c>
      <c r="D264" s="77" t="s">
        <v>228</v>
      </c>
      <c r="E264" s="78" t="s">
        <v>471</v>
      </c>
      <c r="F264" s="77">
        <v>135</v>
      </c>
      <c r="G264" s="96">
        <v>35</v>
      </c>
      <c r="H264" s="77" t="s">
        <v>24</v>
      </c>
      <c r="I264" s="79"/>
      <c r="J264" s="77"/>
      <c r="K264" s="77">
        <v>10000</v>
      </c>
      <c r="L264" s="81">
        <v>866</v>
      </c>
      <c r="M264" s="77" t="s">
        <v>21</v>
      </c>
      <c r="N264" s="77" t="s">
        <v>22</v>
      </c>
      <c r="O264" s="82">
        <f t="shared" si="42"/>
        <v>0.5</v>
      </c>
      <c r="P264" s="82">
        <f t="shared" si="43"/>
        <v>433</v>
      </c>
      <c r="Q264" s="83">
        <f t="shared" si="44"/>
        <v>433</v>
      </c>
      <c r="R264" s="64">
        <f t="shared" si="45"/>
        <v>433</v>
      </c>
      <c r="S264" s="64">
        <f t="shared" si="46"/>
        <v>0</v>
      </c>
      <c r="T264" s="64">
        <f t="shared" si="47"/>
        <v>0</v>
      </c>
      <c r="U264" s="64">
        <f t="shared" si="48"/>
        <v>0</v>
      </c>
      <c r="V264" s="64">
        <f t="shared" si="49"/>
        <v>0</v>
      </c>
      <c r="W264" s="64">
        <f t="shared" si="50"/>
        <v>0</v>
      </c>
      <c r="X264" s="64">
        <f t="shared" si="51"/>
        <v>0</v>
      </c>
    </row>
    <row r="265" spans="1:24">
      <c r="A265" s="76">
        <v>262</v>
      </c>
      <c r="B265" s="77">
        <v>490</v>
      </c>
      <c r="C265" s="77" t="s">
        <v>15</v>
      </c>
      <c r="D265" s="77" t="s">
        <v>228</v>
      </c>
      <c r="E265" s="78" t="s">
        <v>469</v>
      </c>
      <c r="F265" s="77">
        <v>135</v>
      </c>
      <c r="G265" s="96">
        <v>36</v>
      </c>
      <c r="H265" s="77" t="s">
        <v>24</v>
      </c>
      <c r="I265" s="79"/>
      <c r="J265" s="77"/>
      <c r="K265" s="77">
        <v>4800</v>
      </c>
      <c r="L265" s="81">
        <v>544</v>
      </c>
      <c r="M265" s="77" t="s">
        <v>21</v>
      </c>
      <c r="N265" s="77" t="s">
        <v>22</v>
      </c>
      <c r="O265" s="82">
        <f t="shared" si="42"/>
        <v>0.5</v>
      </c>
      <c r="P265" s="82">
        <f t="shared" si="43"/>
        <v>272</v>
      </c>
      <c r="Q265" s="83">
        <f t="shared" si="44"/>
        <v>272</v>
      </c>
      <c r="R265" s="64">
        <f t="shared" si="45"/>
        <v>272</v>
      </c>
      <c r="S265" s="64">
        <f t="shared" si="46"/>
        <v>0</v>
      </c>
      <c r="T265" s="64">
        <f t="shared" si="47"/>
        <v>0</v>
      </c>
      <c r="U265" s="64">
        <f t="shared" si="48"/>
        <v>0</v>
      </c>
      <c r="V265" s="64">
        <f t="shared" si="49"/>
        <v>0</v>
      </c>
      <c r="W265" s="64">
        <f t="shared" si="50"/>
        <v>0</v>
      </c>
      <c r="X265" s="64">
        <f t="shared" si="51"/>
        <v>0</v>
      </c>
    </row>
    <row r="266" spans="1:24">
      <c r="A266" s="76">
        <v>263</v>
      </c>
      <c r="B266" s="77">
        <v>491</v>
      </c>
      <c r="C266" s="77" t="s">
        <v>15</v>
      </c>
      <c r="D266" s="77" t="s">
        <v>228</v>
      </c>
      <c r="E266" s="78" t="s">
        <v>472</v>
      </c>
      <c r="F266" s="77">
        <v>135</v>
      </c>
      <c r="G266" s="96">
        <v>37</v>
      </c>
      <c r="H266" s="77" t="s">
        <v>24</v>
      </c>
      <c r="I266" s="79"/>
      <c r="J266" s="77"/>
      <c r="K266" s="77">
        <v>2500</v>
      </c>
      <c r="L266" s="81">
        <v>319</v>
      </c>
      <c r="M266" s="77" t="s">
        <v>21</v>
      </c>
      <c r="N266" s="77" t="s">
        <v>22</v>
      </c>
      <c r="O266" s="82">
        <f t="shared" si="42"/>
        <v>0.5</v>
      </c>
      <c r="P266" s="82">
        <f t="shared" si="43"/>
        <v>159.5</v>
      </c>
      <c r="Q266" s="83">
        <f t="shared" si="44"/>
        <v>159.5</v>
      </c>
      <c r="R266" s="64">
        <f t="shared" si="45"/>
        <v>159.5</v>
      </c>
      <c r="S266" s="64">
        <f t="shared" si="46"/>
        <v>0</v>
      </c>
      <c r="T266" s="64">
        <f t="shared" si="47"/>
        <v>0</v>
      </c>
      <c r="U266" s="64">
        <f t="shared" si="48"/>
        <v>0</v>
      </c>
      <c r="V266" s="64">
        <f t="shared" si="49"/>
        <v>0</v>
      </c>
      <c r="W266" s="64">
        <f t="shared" si="50"/>
        <v>0</v>
      </c>
      <c r="X266" s="64">
        <f t="shared" si="51"/>
        <v>0</v>
      </c>
    </row>
    <row r="267" spans="1:24">
      <c r="A267" s="76">
        <v>264</v>
      </c>
      <c r="B267" s="77">
        <v>492</v>
      </c>
      <c r="C267" s="77" t="s">
        <v>15</v>
      </c>
      <c r="D267" s="77" t="s">
        <v>228</v>
      </c>
      <c r="E267" s="78" t="s">
        <v>473</v>
      </c>
      <c r="F267" s="77">
        <v>135</v>
      </c>
      <c r="G267" s="96">
        <v>38</v>
      </c>
      <c r="H267" s="77" t="s">
        <v>24</v>
      </c>
      <c r="I267" s="79"/>
      <c r="J267" s="77"/>
      <c r="K267" s="77">
        <v>8000</v>
      </c>
      <c r="L267" s="81">
        <v>952</v>
      </c>
      <c r="M267" s="77" t="s">
        <v>21</v>
      </c>
      <c r="N267" s="77" t="s">
        <v>22</v>
      </c>
      <c r="O267" s="82">
        <f t="shared" si="42"/>
        <v>0.5</v>
      </c>
      <c r="P267" s="82">
        <f t="shared" si="43"/>
        <v>476</v>
      </c>
      <c r="Q267" s="83">
        <f t="shared" si="44"/>
        <v>476</v>
      </c>
      <c r="R267" s="64">
        <f t="shared" si="45"/>
        <v>476</v>
      </c>
      <c r="S267" s="64">
        <f t="shared" si="46"/>
        <v>0</v>
      </c>
      <c r="T267" s="64">
        <f t="shared" si="47"/>
        <v>0</v>
      </c>
      <c r="U267" s="64">
        <f t="shared" si="48"/>
        <v>0</v>
      </c>
      <c r="V267" s="64">
        <f t="shared" si="49"/>
        <v>0</v>
      </c>
      <c r="W267" s="64">
        <f t="shared" si="50"/>
        <v>0</v>
      </c>
      <c r="X267" s="64">
        <f t="shared" si="51"/>
        <v>0</v>
      </c>
    </row>
    <row r="268" spans="1:24">
      <c r="A268" s="76">
        <v>265</v>
      </c>
      <c r="B268" s="77">
        <v>493</v>
      </c>
      <c r="C268" s="77" t="s">
        <v>15</v>
      </c>
      <c r="D268" s="77" t="s">
        <v>228</v>
      </c>
      <c r="E268" s="78" t="s">
        <v>474</v>
      </c>
      <c r="F268" s="77">
        <v>135</v>
      </c>
      <c r="G268" s="96">
        <v>39</v>
      </c>
      <c r="H268" s="77" t="s">
        <v>24</v>
      </c>
      <c r="I268" s="79"/>
      <c r="J268" s="77"/>
      <c r="K268" s="77">
        <v>2500</v>
      </c>
      <c r="L268" s="81">
        <v>282</v>
      </c>
      <c r="M268" s="77" t="s">
        <v>21</v>
      </c>
      <c r="N268" s="77" t="s">
        <v>22</v>
      </c>
      <c r="O268" s="82">
        <f t="shared" si="42"/>
        <v>0.5</v>
      </c>
      <c r="P268" s="82">
        <f t="shared" si="43"/>
        <v>141</v>
      </c>
      <c r="Q268" s="83">
        <f t="shared" si="44"/>
        <v>141</v>
      </c>
      <c r="R268" s="64">
        <f t="shared" si="45"/>
        <v>141</v>
      </c>
      <c r="S268" s="64">
        <f t="shared" si="46"/>
        <v>0</v>
      </c>
      <c r="T268" s="64">
        <f t="shared" si="47"/>
        <v>0</v>
      </c>
      <c r="U268" s="64">
        <f t="shared" si="48"/>
        <v>0</v>
      </c>
      <c r="V268" s="64">
        <f t="shared" si="49"/>
        <v>0</v>
      </c>
      <c r="W268" s="64">
        <f t="shared" si="50"/>
        <v>0</v>
      </c>
      <c r="X268" s="64">
        <f t="shared" si="51"/>
        <v>0</v>
      </c>
    </row>
    <row r="269" spans="1:24">
      <c r="A269" s="76">
        <v>266</v>
      </c>
      <c r="B269" s="77">
        <v>494</v>
      </c>
      <c r="C269" s="77" t="s">
        <v>15</v>
      </c>
      <c r="D269" s="77" t="s">
        <v>228</v>
      </c>
      <c r="E269" s="78" t="s">
        <v>475</v>
      </c>
      <c r="F269" s="77">
        <v>135</v>
      </c>
      <c r="G269" s="96">
        <v>40</v>
      </c>
      <c r="H269" s="77" t="s">
        <v>24</v>
      </c>
      <c r="I269" s="79"/>
      <c r="J269" s="77"/>
      <c r="K269" s="77">
        <v>5000</v>
      </c>
      <c r="L269" s="81">
        <v>564</v>
      </c>
      <c r="M269" s="77" t="s">
        <v>21</v>
      </c>
      <c r="N269" s="77" t="s">
        <v>22</v>
      </c>
      <c r="O269" s="82">
        <f t="shared" si="42"/>
        <v>0.5</v>
      </c>
      <c r="P269" s="82">
        <f t="shared" si="43"/>
        <v>282</v>
      </c>
      <c r="Q269" s="83">
        <f t="shared" si="44"/>
        <v>282</v>
      </c>
      <c r="R269" s="64">
        <f t="shared" si="45"/>
        <v>282</v>
      </c>
      <c r="S269" s="64">
        <f t="shared" si="46"/>
        <v>0</v>
      </c>
      <c r="T269" s="64">
        <f t="shared" si="47"/>
        <v>0</v>
      </c>
      <c r="U269" s="64">
        <f t="shared" si="48"/>
        <v>0</v>
      </c>
      <c r="V269" s="64">
        <f t="shared" si="49"/>
        <v>0</v>
      </c>
      <c r="W269" s="64">
        <f t="shared" si="50"/>
        <v>0</v>
      </c>
      <c r="X269" s="64">
        <f t="shared" si="51"/>
        <v>0</v>
      </c>
    </row>
    <row r="270" spans="1:24">
      <c r="A270" s="76">
        <v>267</v>
      </c>
      <c r="B270" s="77">
        <v>495</v>
      </c>
      <c r="C270" s="77" t="s">
        <v>15</v>
      </c>
      <c r="D270" s="77" t="s">
        <v>228</v>
      </c>
      <c r="E270" s="78" t="s">
        <v>476</v>
      </c>
      <c r="F270" s="77">
        <v>135</v>
      </c>
      <c r="G270" s="96">
        <v>41</v>
      </c>
      <c r="H270" s="77" t="s">
        <v>24</v>
      </c>
      <c r="I270" s="79"/>
      <c r="J270" s="77"/>
      <c r="K270" s="77">
        <v>10000</v>
      </c>
      <c r="L270" s="81">
        <v>1103</v>
      </c>
      <c r="M270" s="77" t="s">
        <v>21</v>
      </c>
      <c r="N270" s="77" t="s">
        <v>22</v>
      </c>
      <c r="O270" s="82">
        <f t="shared" si="42"/>
        <v>1.3</v>
      </c>
      <c r="P270" s="82">
        <f t="shared" si="43"/>
        <v>1433.9</v>
      </c>
      <c r="Q270" s="83">
        <f t="shared" si="44"/>
        <v>1433.9</v>
      </c>
      <c r="R270" s="64">
        <f t="shared" si="45"/>
        <v>1433.9</v>
      </c>
      <c r="S270" s="64">
        <f t="shared" si="46"/>
        <v>0</v>
      </c>
      <c r="T270" s="64">
        <f t="shared" si="47"/>
        <v>0</v>
      </c>
      <c r="U270" s="64">
        <f t="shared" si="48"/>
        <v>0</v>
      </c>
      <c r="V270" s="64">
        <f t="shared" si="49"/>
        <v>0</v>
      </c>
      <c r="W270" s="64">
        <f t="shared" si="50"/>
        <v>0</v>
      </c>
      <c r="X270" s="64">
        <f t="shared" si="51"/>
        <v>0</v>
      </c>
    </row>
    <row r="271" spans="1:24">
      <c r="A271" s="76">
        <v>268</v>
      </c>
      <c r="B271" s="77">
        <v>496</v>
      </c>
      <c r="C271" s="77" t="s">
        <v>15</v>
      </c>
      <c r="D271" s="77" t="s">
        <v>228</v>
      </c>
      <c r="E271" s="78" t="s">
        <v>477</v>
      </c>
      <c r="F271" s="77">
        <v>135</v>
      </c>
      <c r="G271" s="96">
        <v>42</v>
      </c>
      <c r="H271" s="77" t="s">
        <v>24</v>
      </c>
      <c r="I271" s="79"/>
      <c r="J271" s="77"/>
      <c r="K271" s="77">
        <v>6000</v>
      </c>
      <c r="L271" s="81">
        <v>573</v>
      </c>
      <c r="M271" s="77" t="s">
        <v>21</v>
      </c>
      <c r="N271" s="77" t="s">
        <v>22</v>
      </c>
      <c r="O271" s="82">
        <f t="shared" si="42"/>
        <v>0.5</v>
      </c>
      <c r="P271" s="82">
        <f t="shared" si="43"/>
        <v>286.5</v>
      </c>
      <c r="Q271" s="83">
        <f t="shared" si="44"/>
        <v>286.5</v>
      </c>
      <c r="R271" s="64">
        <f t="shared" si="45"/>
        <v>286.5</v>
      </c>
      <c r="S271" s="64">
        <f t="shared" si="46"/>
        <v>0</v>
      </c>
      <c r="T271" s="64">
        <f t="shared" si="47"/>
        <v>0</v>
      </c>
      <c r="U271" s="64">
        <f t="shared" si="48"/>
        <v>0</v>
      </c>
      <c r="V271" s="64">
        <f t="shared" si="49"/>
        <v>0</v>
      </c>
      <c r="W271" s="64">
        <f t="shared" si="50"/>
        <v>0</v>
      </c>
      <c r="X271" s="64">
        <f t="shared" si="51"/>
        <v>0</v>
      </c>
    </row>
    <row r="272" spans="1:24">
      <c r="A272" s="76">
        <v>269</v>
      </c>
      <c r="B272" s="77">
        <v>497</v>
      </c>
      <c r="C272" s="77" t="s">
        <v>15</v>
      </c>
      <c r="D272" s="77" t="s">
        <v>228</v>
      </c>
      <c r="E272" s="78" t="s">
        <v>478</v>
      </c>
      <c r="F272" s="77">
        <v>135</v>
      </c>
      <c r="G272" s="96">
        <v>43</v>
      </c>
      <c r="H272" s="77" t="s">
        <v>24</v>
      </c>
      <c r="I272" s="79"/>
      <c r="J272" s="77"/>
      <c r="K272" s="77">
        <v>5000</v>
      </c>
      <c r="L272" s="81">
        <v>668</v>
      </c>
      <c r="M272" s="77" t="s">
        <v>21</v>
      </c>
      <c r="N272" s="77" t="s">
        <v>22</v>
      </c>
      <c r="O272" s="82">
        <f t="shared" si="42"/>
        <v>0.5</v>
      </c>
      <c r="P272" s="82">
        <f t="shared" si="43"/>
        <v>334</v>
      </c>
      <c r="Q272" s="83">
        <f t="shared" si="44"/>
        <v>334</v>
      </c>
      <c r="R272" s="64">
        <f t="shared" si="45"/>
        <v>334</v>
      </c>
      <c r="S272" s="64">
        <f t="shared" si="46"/>
        <v>0</v>
      </c>
      <c r="T272" s="64">
        <f t="shared" si="47"/>
        <v>0</v>
      </c>
      <c r="U272" s="64">
        <f t="shared" si="48"/>
        <v>0</v>
      </c>
      <c r="V272" s="64">
        <f t="shared" si="49"/>
        <v>0</v>
      </c>
      <c r="W272" s="64">
        <f t="shared" si="50"/>
        <v>0</v>
      </c>
      <c r="X272" s="64">
        <f t="shared" si="51"/>
        <v>0</v>
      </c>
    </row>
    <row r="273" spans="1:24">
      <c r="A273" s="76">
        <v>270</v>
      </c>
      <c r="B273" s="77">
        <v>498</v>
      </c>
      <c r="C273" s="77" t="s">
        <v>15</v>
      </c>
      <c r="D273" s="77" t="s">
        <v>228</v>
      </c>
      <c r="E273" s="78" t="s">
        <v>479</v>
      </c>
      <c r="F273" s="77">
        <v>135</v>
      </c>
      <c r="G273" s="96">
        <v>44</v>
      </c>
      <c r="H273" s="77" t="s">
        <v>24</v>
      </c>
      <c r="I273" s="79"/>
      <c r="J273" s="77"/>
      <c r="K273" s="77">
        <v>4600</v>
      </c>
      <c r="L273" s="81">
        <v>748</v>
      </c>
      <c r="M273" s="77" t="s">
        <v>21</v>
      </c>
      <c r="N273" s="77" t="s">
        <v>22</v>
      </c>
      <c r="O273" s="82">
        <f t="shared" si="42"/>
        <v>0.5</v>
      </c>
      <c r="P273" s="82">
        <f t="shared" si="43"/>
        <v>374</v>
      </c>
      <c r="Q273" s="83">
        <f t="shared" si="44"/>
        <v>374</v>
      </c>
      <c r="R273" s="64">
        <f t="shared" si="45"/>
        <v>374</v>
      </c>
      <c r="S273" s="64">
        <f t="shared" si="46"/>
        <v>0</v>
      </c>
      <c r="T273" s="64">
        <f t="shared" si="47"/>
        <v>0</v>
      </c>
      <c r="U273" s="64">
        <f t="shared" si="48"/>
        <v>0</v>
      </c>
      <c r="V273" s="64">
        <f t="shared" si="49"/>
        <v>0</v>
      </c>
      <c r="W273" s="64">
        <f t="shared" si="50"/>
        <v>0</v>
      </c>
      <c r="X273" s="64">
        <f t="shared" si="51"/>
        <v>0</v>
      </c>
    </row>
    <row r="274" spans="1:24">
      <c r="A274" s="76">
        <v>271</v>
      </c>
      <c r="B274" s="77">
        <v>499</v>
      </c>
      <c r="C274" s="77" t="s">
        <v>15</v>
      </c>
      <c r="D274" s="77" t="s">
        <v>228</v>
      </c>
      <c r="E274" s="78" t="s">
        <v>480</v>
      </c>
      <c r="F274" s="77">
        <v>135</v>
      </c>
      <c r="G274" s="96">
        <v>44</v>
      </c>
      <c r="H274" s="77" t="s">
        <v>24</v>
      </c>
      <c r="I274" s="79"/>
      <c r="J274" s="77"/>
      <c r="K274" s="77">
        <v>10451</v>
      </c>
      <c r="L274" s="81">
        <v>1240</v>
      </c>
      <c r="M274" s="77" t="s">
        <v>21</v>
      </c>
      <c r="N274" s="77" t="s">
        <v>22</v>
      </c>
      <c r="O274" s="82">
        <f t="shared" si="42"/>
        <v>1.3</v>
      </c>
      <c r="P274" s="82">
        <f t="shared" si="43"/>
        <v>1612</v>
      </c>
      <c r="Q274" s="83">
        <f t="shared" si="44"/>
        <v>1612</v>
      </c>
      <c r="R274" s="64">
        <f t="shared" si="45"/>
        <v>1612</v>
      </c>
      <c r="S274" s="64">
        <f t="shared" si="46"/>
        <v>0</v>
      </c>
      <c r="T274" s="64">
        <f t="shared" si="47"/>
        <v>0</v>
      </c>
      <c r="U274" s="64">
        <f t="shared" si="48"/>
        <v>0</v>
      </c>
      <c r="V274" s="64">
        <f t="shared" si="49"/>
        <v>0</v>
      </c>
      <c r="W274" s="64">
        <f t="shared" si="50"/>
        <v>0</v>
      </c>
      <c r="X274" s="64">
        <f t="shared" si="51"/>
        <v>0</v>
      </c>
    </row>
    <row r="275" spans="1:24">
      <c r="A275" s="76">
        <v>272</v>
      </c>
      <c r="B275" s="77">
        <v>500</v>
      </c>
      <c r="C275" s="77" t="s">
        <v>15</v>
      </c>
      <c r="D275" s="77" t="s">
        <v>228</v>
      </c>
      <c r="E275" s="78" t="s">
        <v>481</v>
      </c>
      <c r="F275" s="77">
        <v>135</v>
      </c>
      <c r="G275" s="96">
        <v>45</v>
      </c>
      <c r="H275" s="77" t="s">
        <v>24</v>
      </c>
      <c r="I275" s="79"/>
      <c r="J275" s="77"/>
      <c r="K275" s="77">
        <v>8200</v>
      </c>
      <c r="L275" s="81">
        <v>751</v>
      </c>
      <c r="M275" s="77" t="s">
        <v>21</v>
      </c>
      <c r="N275" s="77" t="s">
        <v>22</v>
      </c>
      <c r="O275" s="82">
        <f t="shared" si="42"/>
        <v>0.5</v>
      </c>
      <c r="P275" s="82">
        <f t="shared" si="43"/>
        <v>375.5</v>
      </c>
      <c r="Q275" s="83">
        <f t="shared" si="44"/>
        <v>375.5</v>
      </c>
      <c r="R275" s="64">
        <f t="shared" si="45"/>
        <v>375.5</v>
      </c>
      <c r="S275" s="64">
        <f t="shared" si="46"/>
        <v>0</v>
      </c>
      <c r="T275" s="64">
        <f t="shared" si="47"/>
        <v>0</v>
      </c>
      <c r="U275" s="64">
        <f t="shared" si="48"/>
        <v>0</v>
      </c>
      <c r="V275" s="64">
        <f t="shared" si="49"/>
        <v>0</v>
      </c>
      <c r="W275" s="64">
        <f t="shared" si="50"/>
        <v>0</v>
      </c>
      <c r="X275" s="64">
        <f t="shared" si="51"/>
        <v>0</v>
      </c>
    </row>
    <row r="276" spans="1:24">
      <c r="A276" s="76">
        <v>273</v>
      </c>
      <c r="B276" s="77">
        <v>501</v>
      </c>
      <c r="C276" s="77" t="s">
        <v>15</v>
      </c>
      <c r="D276" s="77" t="s">
        <v>228</v>
      </c>
      <c r="E276" s="78" t="s">
        <v>482</v>
      </c>
      <c r="F276" s="77">
        <v>135</v>
      </c>
      <c r="G276" s="96">
        <v>45</v>
      </c>
      <c r="H276" s="77" t="s">
        <v>24</v>
      </c>
      <c r="I276" s="79" t="s">
        <v>517</v>
      </c>
      <c r="J276" s="77">
        <v>31896</v>
      </c>
      <c r="K276" s="77">
        <v>5000</v>
      </c>
      <c r="L276" s="81">
        <v>630</v>
      </c>
      <c r="M276" s="77" t="s">
        <v>21</v>
      </c>
      <c r="N276" s="77" t="s">
        <v>22</v>
      </c>
      <c r="O276" s="82">
        <f t="shared" si="42"/>
        <v>0.5</v>
      </c>
      <c r="P276" s="82">
        <f t="shared" si="43"/>
        <v>315</v>
      </c>
      <c r="Q276" s="83">
        <f t="shared" si="44"/>
        <v>315</v>
      </c>
      <c r="R276" s="64">
        <f t="shared" si="45"/>
        <v>315</v>
      </c>
      <c r="S276" s="64">
        <f t="shared" si="46"/>
        <v>0</v>
      </c>
      <c r="T276" s="64">
        <f t="shared" si="47"/>
        <v>0</v>
      </c>
      <c r="U276" s="64">
        <f t="shared" si="48"/>
        <v>0</v>
      </c>
      <c r="V276" s="64">
        <f t="shared" si="49"/>
        <v>0</v>
      </c>
      <c r="W276" s="64">
        <f t="shared" si="50"/>
        <v>0</v>
      </c>
      <c r="X276" s="64">
        <f t="shared" si="51"/>
        <v>0</v>
      </c>
    </row>
    <row r="277" spans="1:24">
      <c r="A277" s="76">
        <v>274</v>
      </c>
      <c r="B277" s="77">
        <v>502</v>
      </c>
      <c r="C277" s="77" t="s">
        <v>15</v>
      </c>
      <c r="D277" s="77" t="s">
        <v>228</v>
      </c>
      <c r="E277" s="78" t="s">
        <v>483</v>
      </c>
      <c r="F277" s="77">
        <v>135</v>
      </c>
      <c r="G277" s="96">
        <v>47</v>
      </c>
      <c r="H277" s="77" t="s">
        <v>24</v>
      </c>
      <c r="I277" s="79"/>
      <c r="J277" s="77"/>
      <c r="K277" s="77">
        <v>5800</v>
      </c>
      <c r="L277" s="81">
        <v>934</v>
      </c>
      <c r="M277" s="77" t="s">
        <v>21</v>
      </c>
      <c r="N277" s="77" t="s">
        <v>22</v>
      </c>
      <c r="O277" s="82">
        <f t="shared" si="42"/>
        <v>0.5</v>
      </c>
      <c r="P277" s="82">
        <f t="shared" si="43"/>
        <v>467</v>
      </c>
      <c r="Q277" s="83">
        <f t="shared" si="44"/>
        <v>467</v>
      </c>
      <c r="R277" s="64">
        <f t="shared" si="45"/>
        <v>467</v>
      </c>
      <c r="S277" s="64">
        <f t="shared" si="46"/>
        <v>0</v>
      </c>
      <c r="T277" s="64">
        <f t="shared" si="47"/>
        <v>0</v>
      </c>
      <c r="U277" s="64">
        <f t="shared" si="48"/>
        <v>0</v>
      </c>
      <c r="V277" s="64">
        <f t="shared" si="49"/>
        <v>0</v>
      </c>
      <c r="W277" s="64">
        <f t="shared" si="50"/>
        <v>0</v>
      </c>
      <c r="X277" s="64">
        <f t="shared" si="51"/>
        <v>0</v>
      </c>
    </row>
    <row r="278" spans="1:24">
      <c r="A278" s="76">
        <v>275</v>
      </c>
      <c r="B278" s="77">
        <v>503</v>
      </c>
      <c r="C278" s="77" t="s">
        <v>15</v>
      </c>
      <c r="D278" s="77" t="s">
        <v>228</v>
      </c>
      <c r="E278" s="78" t="s">
        <v>484</v>
      </c>
      <c r="F278" s="77">
        <v>135</v>
      </c>
      <c r="G278" s="96">
        <v>47</v>
      </c>
      <c r="H278" s="77" t="s">
        <v>24</v>
      </c>
      <c r="I278" s="79" t="s">
        <v>516</v>
      </c>
      <c r="J278" s="77">
        <v>32867</v>
      </c>
      <c r="K278" s="77">
        <v>10200</v>
      </c>
      <c r="L278" s="81">
        <v>971</v>
      </c>
      <c r="M278" s="77" t="s">
        <v>21</v>
      </c>
      <c r="N278" s="77" t="s">
        <v>22</v>
      </c>
      <c r="O278" s="82">
        <f t="shared" ref="O278:O306" si="52">IF(L278&gt;1000,1.3,0.5)</f>
        <v>0.5</v>
      </c>
      <c r="P278" s="82">
        <f t="shared" ref="P278:P306" si="53">O278*L278</f>
        <v>485.5</v>
      </c>
      <c r="Q278" s="83">
        <f t="shared" si="44"/>
        <v>485.5</v>
      </c>
      <c r="R278" s="64">
        <f t="shared" si="45"/>
        <v>485.5</v>
      </c>
      <c r="S278" s="64">
        <f t="shared" si="46"/>
        <v>0</v>
      </c>
      <c r="T278" s="64">
        <f t="shared" si="47"/>
        <v>0</v>
      </c>
      <c r="U278" s="64">
        <f t="shared" si="48"/>
        <v>0</v>
      </c>
      <c r="V278" s="64">
        <f t="shared" si="49"/>
        <v>0</v>
      </c>
      <c r="W278" s="64">
        <f t="shared" si="50"/>
        <v>0</v>
      </c>
      <c r="X278" s="64">
        <f t="shared" si="51"/>
        <v>0</v>
      </c>
    </row>
    <row r="279" spans="1:24">
      <c r="A279" s="76">
        <v>276</v>
      </c>
      <c r="B279" s="77">
        <v>504</v>
      </c>
      <c r="C279" s="77" t="s">
        <v>15</v>
      </c>
      <c r="D279" s="77" t="s">
        <v>228</v>
      </c>
      <c r="E279" s="78" t="s">
        <v>485</v>
      </c>
      <c r="F279" s="77">
        <v>135</v>
      </c>
      <c r="G279" s="96">
        <v>48</v>
      </c>
      <c r="H279" s="77" t="s">
        <v>24</v>
      </c>
      <c r="I279" s="79" t="s">
        <v>515</v>
      </c>
      <c r="J279" s="77">
        <v>32853</v>
      </c>
      <c r="K279" s="77">
        <v>4200</v>
      </c>
      <c r="L279" s="81">
        <v>609</v>
      </c>
      <c r="M279" s="77" t="s">
        <v>21</v>
      </c>
      <c r="N279" s="77" t="s">
        <v>22</v>
      </c>
      <c r="O279" s="82">
        <f t="shared" si="52"/>
        <v>0.5</v>
      </c>
      <c r="P279" s="82">
        <f t="shared" si="53"/>
        <v>304.5</v>
      </c>
      <c r="Q279" s="83">
        <f t="shared" si="44"/>
        <v>304.5</v>
      </c>
      <c r="R279" s="64">
        <f t="shared" si="45"/>
        <v>304.5</v>
      </c>
      <c r="S279" s="64">
        <f t="shared" si="46"/>
        <v>0</v>
      </c>
      <c r="T279" s="64">
        <f t="shared" si="47"/>
        <v>0</v>
      </c>
      <c r="U279" s="64">
        <f t="shared" si="48"/>
        <v>0</v>
      </c>
      <c r="V279" s="64">
        <f t="shared" si="49"/>
        <v>0</v>
      </c>
      <c r="W279" s="64">
        <f t="shared" si="50"/>
        <v>0</v>
      </c>
      <c r="X279" s="64">
        <f t="shared" si="51"/>
        <v>0</v>
      </c>
    </row>
    <row r="280" spans="1:24">
      <c r="A280" s="76">
        <v>277</v>
      </c>
      <c r="B280" s="77">
        <v>505</v>
      </c>
      <c r="C280" s="77" t="s">
        <v>15</v>
      </c>
      <c r="D280" s="77" t="s">
        <v>228</v>
      </c>
      <c r="E280" s="78" t="s">
        <v>421</v>
      </c>
      <c r="F280" s="77">
        <v>135</v>
      </c>
      <c r="G280" s="96">
        <v>50</v>
      </c>
      <c r="H280" s="77" t="s">
        <v>24</v>
      </c>
      <c r="I280" s="79"/>
      <c r="J280" s="77"/>
      <c r="K280" s="77">
        <v>5000</v>
      </c>
      <c r="L280" s="81">
        <v>925</v>
      </c>
      <c r="M280" s="77" t="s">
        <v>21</v>
      </c>
      <c r="N280" s="77" t="s">
        <v>22</v>
      </c>
      <c r="O280" s="82">
        <f t="shared" si="52"/>
        <v>0.5</v>
      </c>
      <c r="P280" s="82">
        <f t="shared" si="53"/>
        <v>462.5</v>
      </c>
      <c r="Q280" s="83">
        <f t="shared" si="44"/>
        <v>462.5</v>
      </c>
      <c r="R280" s="64">
        <f t="shared" si="45"/>
        <v>462.5</v>
      </c>
      <c r="S280" s="64">
        <f t="shared" si="46"/>
        <v>0</v>
      </c>
      <c r="T280" s="64">
        <f t="shared" si="47"/>
        <v>0</v>
      </c>
      <c r="U280" s="64">
        <f t="shared" si="48"/>
        <v>0</v>
      </c>
      <c r="V280" s="64">
        <f t="shared" si="49"/>
        <v>0</v>
      </c>
      <c r="W280" s="64">
        <f t="shared" si="50"/>
        <v>0</v>
      </c>
      <c r="X280" s="64">
        <f t="shared" si="51"/>
        <v>0</v>
      </c>
    </row>
    <row r="281" spans="1:24">
      <c r="A281" s="76">
        <v>278</v>
      </c>
      <c r="B281" s="77">
        <v>506</v>
      </c>
      <c r="C281" s="77" t="s">
        <v>15</v>
      </c>
      <c r="D281" s="77" t="s">
        <v>228</v>
      </c>
      <c r="E281" s="78" t="s">
        <v>486</v>
      </c>
      <c r="F281" s="77">
        <v>135</v>
      </c>
      <c r="G281" s="96">
        <v>51</v>
      </c>
      <c r="H281" s="77" t="s">
        <v>24</v>
      </c>
      <c r="I281" s="79"/>
      <c r="J281" s="77"/>
      <c r="K281" s="77">
        <v>5700</v>
      </c>
      <c r="L281" s="81">
        <v>1413</v>
      </c>
      <c r="M281" s="77" t="s">
        <v>21</v>
      </c>
      <c r="N281" s="77" t="s">
        <v>22</v>
      </c>
      <c r="O281" s="82">
        <f t="shared" si="52"/>
        <v>1.3</v>
      </c>
      <c r="P281" s="82">
        <f t="shared" si="53"/>
        <v>1836.9</v>
      </c>
      <c r="Q281" s="83">
        <f t="shared" si="44"/>
        <v>1836.9</v>
      </c>
      <c r="R281" s="64">
        <f t="shared" si="45"/>
        <v>1836.9</v>
      </c>
      <c r="S281" s="64">
        <f t="shared" si="46"/>
        <v>0</v>
      </c>
      <c r="T281" s="64">
        <f t="shared" si="47"/>
        <v>0</v>
      </c>
      <c r="U281" s="64">
        <f t="shared" si="48"/>
        <v>0</v>
      </c>
      <c r="V281" s="64">
        <f t="shared" si="49"/>
        <v>0</v>
      </c>
      <c r="W281" s="64">
        <f t="shared" si="50"/>
        <v>0</v>
      </c>
      <c r="X281" s="64">
        <f t="shared" si="51"/>
        <v>0</v>
      </c>
    </row>
    <row r="282" spans="1:24">
      <c r="A282" s="76">
        <v>279</v>
      </c>
      <c r="B282" s="77">
        <v>507</v>
      </c>
      <c r="C282" s="77" t="s">
        <v>15</v>
      </c>
      <c r="D282" s="77" t="s">
        <v>228</v>
      </c>
      <c r="E282" s="78" t="s">
        <v>487</v>
      </c>
      <c r="F282" s="77">
        <v>135</v>
      </c>
      <c r="G282" s="96">
        <v>51</v>
      </c>
      <c r="H282" s="77" t="s">
        <v>24</v>
      </c>
      <c r="I282" s="79"/>
      <c r="J282" s="77"/>
      <c r="K282" s="77">
        <v>5000</v>
      </c>
      <c r="L282" s="81">
        <v>1489</v>
      </c>
      <c r="M282" s="77" t="s">
        <v>21</v>
      </c>
      <c r="N282" s="77" t="s">
        <v>22</v>
      </c>
      <c r="O282" s="82">
        <f t="shared" si="52"/>
        <v>1.3</v>
      </c>
      <c r="P282" s="82">
        <f t="shared" si="53"/>
        <v>1935.7</v>
      </c>
      <c r="Q282" s="83">
        <f t="shared" si="44"/>
        <v>1935.7</v>
      </c>
      <c r="R282" s="64">
        <f t="shared" si="45"/>
        <v>1935.7</v>
      </c>
      <c r="S282" s="64">
        <f t="shared" si="46"/>
        <v>0</v>
      </c>
      <c r="T282" s="64">
        <f t="shared" si="47"/>
        <v>0</v>
      </c>
      <c r="U282" s="64">
        <f t="shared" si="48"/>
        <v>0</v>
      </c>
      <c r="V282" s="64">
        <f t="shared" si="49"/>
        <v>0</v>
      </c>
      <c r="W282" s="64">
        <f t="shared" si="50"/>
        <v>0</v>
      </c>
      <c r="X282" s="64">
        <f t="shared" si="51"/>
        <v>0</v>
      </c>
    </row>
    <row r="283" spans="1:24">
      <c r="A283" s="76">
        <v>280</v>
      </c>
      <c r="B283" s="77">
        <v>508</v>
      </c>
      <c r="C283" s="77" t="s">
        <v>15</v>
      </c>
      <c r="D283" s="77" t="s">
        <v>228</v>
      </c>
      <c r="E283" s="78" t="s">
        <v>488</v>
      </c>
      <c r="F283" s="77">
        <v>135</v>
      </c>
      <c r="G283" s="96">
        <v>52</v>
      </c>
      <c r="H283" s="77" t="s">
        <v>24</v>
      </c>
      <c r="I283" s="79"/>
      <c r="J283" s="77"/>
      <c r="K283" s="77">
        <v>2500</v>
      </c>
      <c r="L283" s="81">
        <v>762</v>
      </c>
      <c r="M283" s="77" t="s">
        <v>21</v>
      </c>
      <c r="N283" s="77" t="s">
        <v>22</v>
      </c>
      <c r="O283" s="82">
        <f t="shared" si="52"/>
        <v>0.5</v>
      </c>
      <c r="P283" s="82">
        <f t="shared" si="53"/>
        <v>381</v>
      </c>
      <c r="Q283" s="83">
        <f t="shared" si="44"/>
        <v>381</v>
      </c>
      <c r="R283" s="64">
        <f t="shared" si="45"/>
        <v>381</v>
      </c>
      <c r="S283" s="64">
        <f t="shared" si="46"/>
        <v>0</v>
      </c>
      <c r="T283" s="64">
        <f t="shared" si="47"/>
        <v>0</v>
      </c>
      <c r="U283" s="64">
        <f t="shared" si="48"/>
        <v>0</v>
      </c>
      <c r="V283" s="64">
        <f t="shared" si="49"/>
        <v>0</v>
      </c>
      <c r="W283" s="64">
        <f t="shared" si="50"/>
        <v>0</v>
      </c>
      <c r="X283" s="64">
        <f t="shared" si="51"/>
        <v>0</v>
      </c>
    </row>
    <row r="284" spans="1:24">
      <c r="A284" s="76">
        <v>281</v>
      </c>
      <c r="B284" s="77">
        <v>509</v>
      </c>
      <c r="C284" s="77" t="s">
        <v>15</v>
      </c>
      <c r="D284" s="77" t="s">
        <v>228</v>
      </c>
      <c r="E284" s="78" t="s">
        <v>489</v>
      </c>
      <c r="F284" s="77">
        <v>135</v>
      </c>
      <c r="G284" s="96">
        <v>53</v>
      </c>
      <c r="H284" s="77" t="s">
        <v>24</v>
      </c>
      <c r="I284" s="79"/>
      <c r="J284" s="77"/>
      <c r="K284" s="77">
        <v>5000</v>
      </c>
      <c r="L284" s="81">
        <v>1536</v>
      </c>
      <c r="M284" s="77" t="s">
        <v>21</v>
      </c>
      <c r="N284" s="77" t="s">
        <v>22</v>
      </c>
      <c r="O284" s="82">
        <f t="shared" si="52"/>
        <v>1.3</v>
      </c>
      <c r="P284" s="82">
        <f t="shared" si="53"/>
        <v>1996.8000000000002</v>
      </c>
      <c r="Q284" s="83">
        <f t="shared" si="44"/>
        <v>1996.8000000000002</v>
      </c>
      <c r="R284" s="64">
        <f t="shared" si="45"/>
        <v>1996.8000000000002</v>
      </c>
      <c r="S284" s="64">
        <f t="shared" si="46"/>
        <v>0</v>
      </c>
      <c r="T284" s="64">
        <f t="shared" si="47"/>
        <v>0</v>
      </c>
      <c r="U284" s="64">
        <f t="shared" si="48"/>
        <v>0</v>
      </c>
      <c r="V284" s="64">
        <f t="shared" si="49"/>
        <v>0</v>
      </c>
      <c r="W284" s="64">
        <f t="shared" si="50"/>
        <v>0</v>
      </c>
      <c r="X284" s="64">
        <f t="shared" si="51"/>
        <v>0</v>
      </c>
    </row>
    <row r="285" spans="1:24">
      <c r="A285" s="76">
        <v>282</v>
      </c>
      <c r="B285" s="77">
        <v>510</v>
      </c>
      <c r="C285" s="77" t="s">
        <v>15</v>
      </c>
      <c r="D285" s="77" t="s">
        <v>228</v>
      </c>
      <c r="E285" s="78" t="s">
        <v>490</v>
      </c>
      <c r="F285" s="77">
        <v>135</v>
      </c>
      <c r="G285" s="96">
        <v>54</v>
      </c>
      <c r="H285" s="77" t="s">
        <v>24</v>
      </c>
      <c r="I285" s="79"/>
      <c r="J285" s="77"/>
      <c r="K285" s="77">
        <v>5000</v>
      </c>
      <c r="L285" s="81">
        <v>1501</v>
      </c>
      <c r="M285" s="77" t="s">
        <v>21</v>
      </c>
      <c r="N285" s="77" t="s">
        <v>22</v>
      </c>
      <c r="O285" s="82">
        <f t="shared" si="52"/>
        <v>1.3</v>
      </c>
      <c r="P285" s="82">
        <f t="shared" si="53"/>
        <v>1951.3</v>
      </c>
      <c r="Q285" s="83">
        <f t="shared" si="44"/>
        <v>1951.3</v>
      </c>
      <c r="R285" s="64">
        <f t="shared" si="45"/>
        <v>1951.3</v>
      </c>
      <c r="S285" s="64">
        <f t="shared" si="46"/>
        <v>0</v>
      </c>
      <c r="T285" s="64">
        <f t="shared" si="47"/>
        <v>0</v>
      </c>
      <c r="U285" s="64">
        <f t="shared" si="48"/>
        <v>0</v>
      </c>
      <c r="V285" s="64">
        <f t="shared" si="49"/>
        <v>0</v>
      </c>
      <c r="W285" s="64">
        <f t="shared" si="50"/>
        <v>0</v>
      </c>
      <c r="X285" s="64">
        <f t="shared" si="51"/>
        <v>0</v>
      </c>
    </row>
    <row r="286" spans="1:24">
      <c r="A286" s="76">
        <v>283</v>
      </c>
      <c r="B286" s="77">
        <v>511</v>
      </c>
      <c r="C286" s="77" t="s">
        <v>15</v>
      </c>
      <c r="D286" s="77" t="s">
        <v>228</v>
      </c>
      <c r="E286" s="78" t="s">
        <v>491</v>
      </c>
      <c r="F286" s="77">
        <v>135</v>
      </c>
      <c r="G286" s="96">
        <v>55</v>
      </c>
      <c r="H286" s="77" t="s">
        <v>24</v>
      </c>
      <c r="I286" s="79"/>
      <c r="J286" s="77"/>
      <c r="K286" s="77">
        <v>5000</v>
      </c>
      <c r="L286" s="81">
        <v>1554</v>
      </c>
      <c r="M286" s="77" t="s">
        <v>21</v>
      </c>
      <c r="N286" s="77" t="s">
        <v>22</v>
      </c>
      <c r="O286" s="82">
        <f t="shared" si="52"/>
        <v>1.3</v>
      </c>
      <c r="P286" s="82">
        <f t="shared" si="53"/>
        <v>2020.2</v>
      </c>
      <c r="Q286" s="83">
        <f t="shared" si="44"/>
        <v>2020.2</v>
      </c>
      <c r="R286" s="64">
        <f t="shared" si="45"/>
        <v>2020.2</v>
      </c>
      <c r="S286" s="64">
        <f t="shared" si="46"/>
        <v>0</v>
      </c>
      <c r="T286" s="64">
        <f t="shared" si="47"/>
        <v>0</v>
      </c>
      <c r="U286" s="64">
        <f t="shared" si="48"/>
        <v>0</v>
      </c>
      <c r="V286" s="64">
        <f t="shared" si="49"/>
        <v>0</v>
      </c>
      <c r="W286" s="64">
        <f t="shared" si="50"/>
        <v>0</v>
      </c>
      <c r="X286" s="64">
        <f t="shared" si="51"/>
        <v>0</v>
      </c>
    </row>
    <row r="287" spans="1:24">
      <c r="A287" s="76">
        <v>284</v>
      </c>
      <c r="B287" s="77">
        <v>512</v>
      </c>
      <c r="C287" s="77" t="s">
        <v>15</v>
      </c>
      <c r="D287" s="77" t="s">
        <v>228</v>
      </c>
      <c r="E287" s="78" t="s">
        <v>492</v>
      </c>
      <c r="F287" s="77">
        <v>135</v>
      </c>
      <c r="G287" s="96" t="s">
        <v>493</v>
      </c>
      <c r="H287" s="77" t="s">
        <v>24</v>
      </c>
      <c r="I287" s="79"/>
      <c r="J287" s="77"/>
      <c r="K287" s="77">
        <v>15000</v>
      </c>
      <c r="L287" s="81">
        <v>4795</v>
      </c>
      <c r="M287" s="77" t="s">
        <v>21</v>
      </c>
      <c r="N287" s="77" t="s">
        <v>22</v>
      </c>
      <c r="O287" s="82">
        <f t="shared" si="52"/>
        <v>1.3</v>
      </c>
      <c r="P287" s="82">
        <f t="shared" si="53"/>
        <v>6233.5</v>
      </c>
      <c r="Q287" s="83">
        <f t="shared" si="44"/>
        <v>6233.5</v>
      </c>
      <c r="R287" s="64">
        <f t="shared" si="45"/>
        <v>6233.5</v>
      </c>
      <c r="S287" s="64">
        <f t="shared" si="46"/>
        <v>0</v>
      </c>
      <c r="T287" s="64">
        <f t="shared" si="47"/>
        <v>0</v>
      </c>
      <c r="U287" s="64">
        <f t="shared" si="48"/>
        <v>0</v>
      </c>
      <c r="V287" s="64">
        <f t="shared" si="49"/>
        <v>0</v>
      </c>
      <c r="W287" s="64">
        <f t="shared" si="50"/>
        <v>0</v>
      </c>
      <c r="X287" s="64">
        <f t="shared" si="51"/>
        <v>0</v>
      </c>
    </row>
    <row r="288" spans="1:24">
      <c r="A288" s="76">
        <v>285</v>
      </c>
      <c r="B288" s="77">
        <v>513</v>
      </c>
      <c r="C288" s="77" t="s">
        <v>15</v>
      </c>
      <c r="D288" s="77" t="s">
        <v>228</v>
      </c>
      <c r="E288" s="78" t="s">
        <v>494</v>
      </c>
      <c r="F288" s="77">
        <v>135</v>
      </c>
      <c r="G288" s="96">
        <v>55</v>
      </c>
      <c r="H288" s="77" t="s">
        <v>24</v>
      </c>
      <c r="I288" s="79" t="s">
        <v>514</v>
      </c>
      <c r="J288" s="77">
        <v>31338</v>
      </c>
      <c r="K288" s="77">
        <v>5000</v>
      </c>
      <c r="L288" s="81">
        <v>1888</v>
      </c>
      <c r="M288" s="77" t="s">
        <v>21</v>
      </c>
      <c r="N288" s="77" t="s">
        <v>22</v>
      </c>
      <c r="O288" s="82">
        <f t="shared" si="52"/>
        <v>1.3</v>
      </c>
      <c r="P288" s="82">
        <f t="shared" si="53"/>
        <v>2454.4</v>
      </c>
      <c r="Q288" s="83">
        <f t="shared" si="44"/>
        <v>2454.4</v>
      </c>
      <c r="R288" s="64">
        <f t="shared" si="45"/>
        <v>2454.4</v>
      </c>
      <c r="S288" s="64">
        <f t="shared" si="46"/>
        <v>0</v>
      </c>
      <c r="T288" s="64">
        <f t="shared" si="47"/>
        <v>0</v>
      </c>
      <c r="U288" s="64">
        <f t="shared" si="48"/>
        <v>0</v>
      </c>
      <c r="V288" s="64">
        <f t="shared" si="49"/>
        <v>0</v>
      </c>
      <c r="W288" s="64">
        <f t="shared" si="50"/>
        <v>0</v>
      </c>
      <c r="X288" s="64">
        <f t="shared" si="51"/>
        <v>0</v>
      </c>
    </row>
    <row r="289" spans="1:24">
      <c r="A289" s="76">
        <v>286</v>
      </c>
      <c r="B289" s="77">
        <v>514</v>
      </c>
      <c r="C289" s="77" t="s">
        <v>15</v>
      </c>
      <c r="D289" s="77" t="s">
        <v>228</v>
      </c>
      <c r="E289" s="78" t="s">
        <v>495</v>
      </c>
      <c r="F289" s="77">
        <v>135</v>
      </c>
      <c r="G289" s="96">
        <v>59</v>
      </c>
      <c r="H289" s="77" t="s">
        <v>24</v>
      </c>
      <c r="I289" s="79"/>
      <c r="J289" s="77"/>
      <c r="K289" s="77">
        <v>5000</v>
      </c>
      <c r="L289" s="81">
        <v>1585</v>
      </c>
      <c r="M289" s="77" t="s">
        <v>21</v>
      </c>
      <c r="N289" s="77" t="s">
        <v>22</v>
      </c>
      <c r="O289" s="82">
        <f t="shared" si="52"/>
        <v>1.3</v>
      </c>
      <c r="P289" s="82">
        <f t="shared" si="53"/>
        <v>2060.5</v>
      </c>
      <c r="Q289" s="83">
        <f t="shared" si="44"/>
        <v>2060.5</v>
      </c>
      <c r="R289" s="64">
        <f t="shared" si="45"/>
        <v>2060.5</v>
      </c>
      <c r="S289" s="64">
        <f t="shared" si="46"/>
        <v>0</v>
      </c>
      <c r="T289" s="64">
        <f t="shared" si="47"/>
        <v>0</v>
      </c>
      <c r="U289" s="64">
        <f t="shared" si="48"/>
        <v>0</v>
      </c>
      <c r="V289" s="64">
        <f t="shared" si="49"/>
        <v>0</v>
      </c>
      <c r="W289" s="64">
        <f t="shared" si="50"/>
        <v>0</v>
      </c>
      <c r="X289" s="64">
        <f t="shared" si="51"/>
        <v>0</v>
      </c>
    </row>
    <row r="290" spans="1:24">
      <c r="A290" s="76">
        <v>287</v>
      </c>
      <c r="B290" s="77">
        <v>515</v>
      </c>
      <c r="C290" s="77" t="s">
        <v>15</v>
      </c>
      <c r="D290" s="77" t="s">
        <v>228</v>
      </c>
      <c r="E290" s="78" t="s">
        <v>496</v>
      </c>
      <c r="F290" s="77">
        <v>135</v>
      </c>
      <c r="G290" s="96">
        <v>59</v>
      </c>
      <c r="H290" s="77" t="s">
        <v>24</v>
      </c>
      <c r="I290" s="79"/>
      <c r="J290" s="77"/>
      <c r="K290" s="77">
        <v>13600</v>
      </c>
      <c r="L290" s="81">
        <v>4235</v>
      </c>
      <c r="M290" s="77" t="s">
        <v>21</v>
      </c>
      <c r="N290" s="77" t="s">
        <v>22</v>
      </c>
      <c r="O290" s="82">
        <f t="shared" si="52"/>
        <v>1.3</v>
      </c>
      <c r="P290" s="82">
        <f t="shared" si="53"/>
        <v>5505.5</v>
      </c>
      <c r="Q290" s="83">
        <f t="shared" si="44"/>
        <v>5505.5</v>
      </c>
      <c r="R290" s="64">
        <f t="shared" si="45"/>
        <v>5505.5</v>
      </c>
      <c r="S290" s="64">
        <f t="shared" si="46"/>
        <v>0</v>
      </c>
      <c r="T290" s="64">
        <f t="shared" si="47"/>
        <v>0</v>
      </c>
      <c r="U290" s="64">
        <f t="shared" si="48"/>
        <v>0</v>
      </c>
      <c r="V290" s="64">
        <f t="shared" si="49"/>
        <v>0</v>
      </c>
      <c r="W290" s="64">
        <f t="shared" si="50"/>
        <v>0</v>
      </c>
      <c r="X290" s="64">
        <f t="shared" si="51"/>
        <v>0</v>
      </c>
    </row>
    <row r="291" spans="1:24">
      <c r="A291" s="76">
        <v>288</v>
      </c>
      <c r="B291" s="77">
        <v>516</v>
      </c>
      <c r="C291" s="77" t="s">
        <v>15</v>
      </c>
      <c r="D291" s="77" t="s">
        <v>228</v>
      </c>
      <c r="E291" s="78" t="s">
        <v>497</v>
      </c>
      <c r="F291" s="77">
        <v>135</v>
      </c>
      <c r="G291" s="96">
        <v>60</v>
      </c>
      <c r="H291" s="77" t="s">
        <v>24</v>
      </c>
      <c r="I291" s="79"/>
      <c r="J291" s="77"/>
      <c r="K291" s="77">
        <v>13200</v>
      </c>
      <c r="L291" s="81">
        <v>4792</v>
      </c>
      <c r="M291" s="77" t="s">
        <v>21</v>
      </c>
      <c r="N291" s="77" t="s">
        <v>22</v>
      </c>
      <c r="O291" s="82">
        <f t="shared" si="52"/>
        <v>1.3</v>
      </c>
      <c r="P291" s="82">
        <f t="shared" si="53"/>
        <v>6229.6</v>
      </c>
      <c r="Q291" s="83">
        <f t="shared" si="44"/>
        <v>6229.6</v>
      </c>
      <c r="R291" s="64">
        <f t="shared" si="45"/>
        <v>6229.6</v>
      </c>
      <c r="S291" s="64">
        <f t="shared" si="46"/>
        <v>0</v>
      </c>
      <c r="T291" s="64">
        <f t="shared" si="47"/>
        <v>0</v>
      </c>
      <c r="U291" s="64">
        <f t="shared" si="48"/>
        <v>0</v>
      </c>
      <c r="V291" s="64">
        <f t="shared" si="49"/>
        <v>0</v>
      </c>
      <c r="W291" s="64">
        <f t="shared" si="50"/>
        <v>0</v>
      </c>
      <c r="X291" s="64">
        <f t="shared" si="51"/>
        <v>0</v>
      </c>
    </row>
    <row r="292" spans="1:24">
      <c r="A292" s="76">
        <v>289</v>
      </c>
      <c r="B292" s="77">
        <v>517</v>
      </c>
      <c r="C292" s="77" t="s">
        <v>15</v>
      </c>
      <c r="D292" s="77" t="s">
        <v>228</v>
      </c>
      <c r="E292" s="78" t="s">
        <v>498</v>
      </c>
      <c r="F292" s="77">
        <v>135</v>
      </c>
      <c r="G292" s="96">
        <v>61</v>
      </c>
      <c r="H292" s="77" t="s">
        <v>24</v>
      </c>
      <c r="I292" s="79"/>
      <c r="J292" s="77"/>
      <c r="K292" s="77">
        <v>3000</v>
      </c>
      <c r="L292" s="81">
        <v>1180</v>
      </c>
      <c r="M292" s="77" t="s">
        <v>21</v>
      </c>
      <c r="N292" s="77" t="s">
        <v>22</v>
      </c>
      <c r="O292" s="82">
        <f t="shared" si="52"/>
        <v>1.3</v>
      </c>
      <c r="P292" s="82">
        <f t="shared" si="53"/>
        <v>1534</v>
      </c>
      <c r="Q292" s="83">
        <f t="shared" si="44"/>
        <v>1534</v>
      </c>
      <c r="R292" s="64">
        <f t="shared" si="45"/>
        <v>1534</v>
      </c>
      <c r="S292" s="64">
        <f t="shared" si="46"/>
        <v>0</v>
      </c>
      <c r="T292" s="64">
        <f t="shared" si="47"/>
        <v>0</v>
      </c>
      <c r="U292" s="64">
        <f t="shared" si="48"/>
        <v>0</v>
      </c>
      <c r="V292" s="64">
        <f t="shared" si="49"/>
        <v>0</v>
      </c>
      <c r="W292" s="64">
        <f t="shared" si="50"/>
        <v>0</v>
      </c>
      <c r="X292" s="64">
        <f t="shared" si="51"/>
        <v>0</v>
      </c>
    </row>
    <row r="293" spans="1:24">
      <c r="A293" s="76">
        <v>290</v>
      </c>
      <c r="B293" s="77">
        <v>518</v>
      </c>
      <c r="C293" s="77" t="s">
        <v>15</v>
      </c>
      <c r="D293" s="77" t="s">
        <v>228</v>
      </c>
      <c r="E293" s="78" t="s">
        <v>499</v>
      </c>
      <c r="F293" s="77">
        <v>135</v>
      </c>
      <c r="G293" s="96">
        <v>65</v>
      </c>
      <c r="H293" s="77" t="s">
        <v>24</v>
      </c>
      <c r="I293" s="79"/>
      <c r="J293" s="77"/>
      <c r="K293" s="77">
        <v>3436</v>
      </c>
      <c r="L293" s="81">
        <v>1362</v>
      </c>
      <c r="M293" s="77" t="s">
        <v>21</v>
      </c>
      <c r="N293" s="77" t="s">
        <v>22</v>
      </c>
      <c r="O293" s="82">
        <f t="shared" si="52"/>
        <v>1.3</v>
      </c>
      <c r="P293" s="82">
        <f t="shared" si="53"/>
        <v>1770.6000000000001</v>
      </c>
      <c r="Q293" s="83">
        <f t="shared" si="44"/>
        <v>1770.6000000000001</v>
      </c>
      <c r="R293" s="64">
        <f t="shared" si="45"/>
        <v>1770.6000000000001</v>
      </c>
      <c r="S293" s="64">
        <f t="shared" si="46"/>
        <v>0</v>
      </c>
      <c r="T293" s="64">
        <f t="shared" si="47"/>
        <v>0</v>
      </c>
      <c r="U293" s="64">
        <f t="shared" si="48"/>
        <v>0</v>
      </c>
      <c r="V293" s="64">
        <f t="shared" si="49"/>
        <v>0</v>
      </c>
      <c r="W293" s="64">
        <f t="shared" si="50"/>
        <v>0</v>
      </c>
      <c r="X293" s="64">
        <f t="shared" si="51"/>
        <v>0</v>
      </c>
    </row>
    <row r="294" spans="1:24">
      <c r="A294" s="76">
        <v>291</v>
      </c>
      <c r="B294" s="77">
        <v>519</v>
      </c>
      <c r="C294" s="77" t="s">
        <v>15</v>
      </c>
      <c r="D294" s="77" t="s">
        <v>228</v>
      </c>
      <c r="E294" s="78" t="s">
        <v>500</v>
      </c>
      <c r="F294" s="77">
        <v>135</v>
      </c>
      <c r="G294" s="96">
        <v>65</v>
      </c>
      <c r="H294" s="77" t="s">
        <v>24</v>
      </c>
      <c r="I294" s="79"/>
      <c r="J294" s="77"/>
      <c r="K294" s="77">
        <v>2000</v>
      </c>
      <c r="L294" s="81">
        <v>785</v>
      </c>
      <c r="M294" s="77" t="s">
        <v>21</v>
      </c>
      <c r="N294" s="77" t="s">
        <v>22</v>
      </c>
      <c r="O294" s="82">
        <f t="shared" si="52"/>
        <v>0.5</v>
      </c>
      <c r="P294" s="82">
        <f t="shared" si="53"/>
        <v>392.5</v>
      </c>
      <c r="Q294" s="83">
        <f t="shared" si="44"/>
        <v>392.5</v>
      </c>
      <c r="R294" s="64">
        <f t="shared" si="45"/>
        <v>392.5</v>
      </c>
      <c r="S294" s="64">
        <f t="shared" si="46"/>
        <v>0</v>
      </c>
      <c r="T294" s="64">
        <f t="shared" si="47"/>
        <v>0</v>
      </c>
      <c r="U294" s="64">
        <f t="shared" si="48"/>
        <v>0</v>
      </c>
      <c r="V294" s="64">
        <f t="shared" si="49"/>
        <v>0</v>
      </c>
      <c r="W294" s="64">
        <f t="shared" si="50"/>
        <v>0</v>
      </c>
      <c r="X294" s="64">
        <f t="shared" si="51"/>
        <v>0</v>
      </c>
    </row>
    <row r="295" spans="1:24">
      <c r="A295" s="76">
        <v>292</v>
      </c>
      <c r="B295" s="77">
        <v>520</v>
      </c>
      <c r="C295" s="77" t="s">
        <v>15</v>
      </c>
      <c r="D295" s="77" t="s">
        <v>228</v>
      </c>
      <c r="E295" s="78" t="s">
        <v>501</v>
      </c>
      <c r="F295" s="77">
        <v>135</v>
      </c>
      <c r="G295" s="96">
        <v>66</v>
      </c>
      <c r="H295" s="77" t="s">
        <v>24</v>
      </c>
      <c r="I295" s="79" t="s">
        <v>513</v>
      </c>
      <c r="J295" s="77">
        <v>35905</v>
      </c>
      <c r="K295" s="77">
        <v>5000</v>
      </c>
      <c r="L295" s="81">
        <v>2159</v>
      </c>
      <c r="M295" s="77" t="s">
        <v>21</v>
      </c>
      <c r="N295" s="77" t="s">
        <v>22</v>
      </c>
      <c r="O295" s="82">
        <f t="shared" si="52"/>
        <v>1.3</v>
      </c>
      <c r="P295" s="82">
        <f t="shared" si="53"/>
        <v>2806.7000000000003</v>
      </c>
      <c r="Q295" s="83">
        <f t="shared" si="44"/>
        <v>2806.7000000000003</v>
      </c>
      <c r="R295" s="64">
        <f t="shared" si="45"/>
        <v>2806.7000000000003</v>
      </c>
      <c r="S295" s="64">
        <f t="shared" si="46"/>
        <v>0</v>
      </c>
      <c r="T295" s="64">
        <f t="shared" si="47"/>
        <v>0</v>
      </c>
      <c r="U295" s="64">
        <f t="shared" si="48"/>
        <v>0</v>
      </c>
      <c r="V295" s="64">
        <f t="shared" si="49"/>
        <v>0</v>
      </c>
      <c r="W295" s="64">
        <f t="shared" si="50"/>
        <v>0</v>
      </c>
      <c r="X295" s="64">
        <f t="shared" si="51"/>
        <v>0</v>
      </c>
    </row>
    <row r="296" spans="1:24">
      <c r="A296" s="76">
        <v>293</v>
      </c>
      <c r="B296" s="77">
        <v>521</v>
      </c>
      <c r="C296" s="77" t="s">
        <v>15</v>
      </c>
      <c r="D296" s="77" t="s">
        <v>228</v>
      </c>
      <c r="E296" s="78" t="s">
        <v>502</v>
      </c>
      <c r="F296" s="77">
        <v>135</v>
      </c>
      <c r="G296" s="96">
        <v>67</v>
      </c>
      <c r="H296" s="77" t="s">
        <v>24</v>
      </c>
      <c r="I296" s="79"/>
      <c r="J296" s="77"/>
      <c r="K296" s="77">
        <v>8100</v>
      </c>
      <c r="L296" s="81">
        <v>3228</v>
      </c>
      <c r="M296" s="77" t="s">
        <v>21</v>
      </c>
      <c r="N296" s="77" t="s">
        <v>22</v>
      </c>
      <c r="O296" s="82">
        <f t="shared" si="52"/>
        <v>1.3</v>
      </c>
      <c r="P296" s="82">
        <f t="shared" si="53"/>
        <v>4196.4000000000005</v>
      </c>
      <c r="Q296" s="83">
        <f t="shared" si="44"/>
        <v>4196.4000000000005</v>
      </c>
      <c r="R296" s="64">
        <f t="shared" si="45"/>
        <v>4196.4000000000005</v>
      </c>
      <c r="S296" s="64">
        <f t="shared" si="46"/>
        <v>0</v>
      </c>
      <c r="T296" s="64">
        <f t="shared" si="47"/>
        <v>0</v>
      </c>
      <c r="U296" s="64">
        <f t="shared" si="48"/>
        <v>0</v>
      </c>
      <c r="V296" s="64">
        <f t="shared" si="49"/>
        <v>0</v>
      </c>
      <c r="W296" s="64">
        <f t="shared" si="50"/>
        <v>0</v>
      </c>
      <c r="X296" s="64">
        <f t="shared" si="51"/>
        <v>0</v>
      </c>
    </row>
    <row r="297" spans="1:24">
      <c r="A297" s="76">
        <v>294</v>
      </c>
      <c r="B297" s="77">
        <v>522</v>
      </c>
      <c r="C297" s="77" t="s">
        <v>15</v>
      </c>
      <c r="D297" s="77" t="s">
        <v>228</v>
      </c>
      <c r="E297" s="78" t="s">
        <v>503</v>
      </c>
      <c r="F297" s="77">
        <v>135</v>
      </c>
      <c r="G297" s="96">
        <v>67</v>
      </c>
      <c r="H297" s="77" t="s">
        <v>24</v>
      </c>
      <c r="I297" s="79"/>
      <c r="J297" s="77"/>
      <c r="K297" s="77">
        <v>5000</v>
      </c>
      <c r="L297" s="81">
        <v>1812</v>
      </c>
      <c r="M297" s="77" t="s">
        <v>21</v>
      </c>
      <c r="N297" s="77" t="s">
        <v>22</v>
      </c>
      <c r="O297" s="82">
        <f t="shared" si="52"/>
        <v>1.3</v>
      </c>
      <c r="P297" s="82">
        <f t="shared" si="53"/>
        <v>2355.6</v>
      </c>
      <c r="Q297" s="83">
        <f t="shared" si="44"/>
        <v>2355.6</v>
      </c>
      <c r="R297" s="64">
        <f t="shared" si="45"/>
        <v>2355.6</v>
      </c>
      <c r="S297" s="64">
        <f t="shared" si="46"/>
        <v>0</v>
      </c>
      <c r="T297" s="64">
        <f t="shared" si="47"/>
        <v>0</v>
      </c>
      <c r="U297" s="64">
        <f t="shared" si="48"/>
        <v>0</v>
      </c>
      <c r="V297" s="64">
        <f t="shared" si="49"/>
        <v>0</v>
      </c>
      <c r="W297" s="64">
        <f t="shared" si="50"/>
        <v>0</v>
      </c>
      <c r="X297" s="64">
        <f t="shared" si="51"/>
        <v>0</v>
      </c>
    </row>
    <row r="298" spans="1:24">
      <c r="A298" s="76">
        <v>295</v>
      </c>
      <c r="B298" s="77">
        <v>523</v>
      </c>
      <c r="C298" s="77" t="s">
        <v>15</v>
      </c>
      <c r="D298" s="77" t="s">
        <v>228</v>
      </c>
      <c r="E298" s="78" t="s">
        <v>504</v>
      </c>
      <c r="F298" s="77">
        <v>135</v>
      </c>
      <c r="G298" s="96">
        <v>68</v>
      </c>
      <c r="H298" s="77" t="s">
        <v>24</v>
      </c>
      <c r="I298" s="79" t="s">
        <v>512</v>
      </c>
      <c r="J298" s="77">
        <v>31648</v>
      </c>
      <c r="K298" s="77">
        <v>5000</v>
      </c>
      <c r="L298" s="81">
        <v>1679</v>
      </c>
      <c r="M298" s="77" t="s">
        <v>21</v>
      </c>
      <c r="N298" s="77" t="s">
        <v>22</v>
      </c>
      <c r="O298" s="82">
        <f t="shared" si="52"/>
        <v>1.3</v>
      </c>
      <c r="P298" s="82">
        <f t="shared" si="53"/>
        <v>2182.7000000000003</v>
      </c>
      <c r="Q298" s="83">
        <f t="shared" si="44"/>
        <v>2182.7000000000003</v>
      </c>
      <c r="R298" s="64">
        <f t="shared" si="45"/>
        <v>2182.7000000000003</v>
      </c>
      <c r="S298" s="64">
        <f t="shared" si="46"/>
        <v>0</v>
      </c>
      <c r="T298" s="64">
        <f t="shared" si="47"/>
        <v>0</v>
      </c>
      <c r="U298" s="64">
        <f t="shared" si="48"/>
        <v>0</v>
      </c>
      <c r="V298" s="64">
        <f t="shared" si="49"/>
        <v>0</v>
      </c>
      <c r="W298" s="64">
        <f t="shared" si="50"/>
        <v>0</v>
      </c>
      <c r="X298" s="64">
        <f t="shared" si="51"/>
        <v>0</v>
      </c>
    </row>
    <row r="299" spans="1:24">
      <c r="A299" s="76">
        <v>296</v>
      </c>
      <c r="B299" s="77">
        <v>524</v>
      </c>
      <c r="C299" s="77" t="s">
        <v>15</v>
      </c>
      <c r="D299" s="77" t="s">
        <v>228</v>
      </c>
      <c r="E299" s="78" t="s">
        <v>505</v>
      </c>
      <c r="F299" s="77">
        <v>135</v>
      </c>
      <c r="G299" s="96">
        <v>68</v>
      </c>
      <c r="H299" s="77" t="s">
        <v>24</v>
      </c>
      <c r="I299" s="79"/>
      <c r="J299" s="77"/>
      <c r="K299" s="77">
        <v>2800</v>
      </c>
      <c r="L299" s="81">
        <v>894</v>
      </c>
      <c r="M299" s="77" t="s">
        <v>21</v>
      </c>
      <c r="N299" s="77" t="s">
        <v>22</v>
      </c>
      <c r="O299" s="82">
        <f t="shared" si="52"/>
        <v>0.5</v>
      </c>
      <c r="P299" s="82">
        <f t="shared" si="53"/>
        <v>447</v>
      </c>
      <c r="Q299" s="83">
        <f t="shared" si="44"/>
        <v>447</v>
      </c>
      <c r="R299" s="64">
        <f t="shared" si="45"/>
        <v>447</v>
      </c>
      <c r="S299" s="64">
        <f t="shared" si="46"/>
        <v>0</v>
      </c>
      <c r="T299" s="64">
        <f t="shared" si="47"/>
        <v>0</v>
      </c>
      <c r="U299" s="64">
        <f t="shared" si="48"/>
        <v>0</v>
      </c>
      <c r="V299" s="64">
        <f t="shared" si="49"/>
        <v>0</v>
      </c>
      <c r="W299" s="64">
        <f t="shared" si="50"/>
        <v>0</v>
      </c>
      <c r="X299" s="64">
        <f t="shared" si="51"/>
        <v>0</v>
      </c>
    </row>
    <row r="300" spans="1:24">
      <c r="A300" s="76">
        <v>297</v>
      </c>
      <c r="B300" s="77">
        <v>525</v>
      </c>
      <c r="C300" s="77" t="s">
        <v>15</v>
      </c>
      <c r="D300" s="77" t="s">
        <v>228</v>
      </c>
      <c r="E300" s="78" t="s">
        <v>506</v>
      </c>
      <c r="F300" s="77">
        <v>135</v>
      </c>
      <c r="G300" s="96">
        <v>70</v>
      </c>
      <c r="H300" s="77" t="s">
        <v>24</v>
      </c>
      <c r="I300" s="79"/>
      <c r="J300" s="77"/>
      <c r="K300" s="77">
        <v>8200</v>
      </c>
      <c r="L300" s="81">
        <v>2496</v>
      </c>
      <c r="M300" s="77" t="s">
        <v>21</v>
      </c>
      <c r="N300" s="77" t="s">
        <v>22</v>
      </c>
      <c r="O300" s="82">
        <f t="shared" si="52"/>
        <v>1.3</v>
      </c>
      <c r="P300" s="82">
        <f t="shared" si="53"/>
        <v>3244.8</v>
      </c>
      <c r="Q300" s="83">
        <f t="shared" si="44"/>
        <v>3244.8</v>
      </c>
      <c r="R300" s="64">
        <f t="shared" si="45"/>
        <v>3244.8</v>
      </c>
      <c r="S300" s="64">
        <f t="shared" si="46"/>
        <v>0</v>
      </c>
      <c r="T300" s="64">
        <f t="shared" si="47"/>
        <v>0</v>
      </c>
      <c r="U300" s="64">
        <f t="shared" si="48"/>
        <v>0</v>
      </c>
      <c r="V300" s="64">
        <f t="shared" si="49"/>
        <v>0</v>
      </c>
      <c r="W300" s="64">
        <f t="shared" si="50"/>
        <v>0</v>
      </c>
      <c r="X300" s="64">
        <f t="shared" si="51"/>
        <v>0</v>
      </c>
    </row>
    <row r="301" spans="1:24">
      <c r="A301" s="76">
        <v>298</v>
      </c>
      <c r="B301" s="77">
        <v>526</v>
      </c>
      <c r="C301" s="77" t="s">
        <v>15</v>
      </c>
      <c r="D301" s="77" t="s">
        <v>228</v>
      </c>
      <c r="E301" s="78" t="s">
        <v>507</v>
      </c>
      <c r="F301" s="77">
        <v>135</v>
      </c>
      <c r="G301" s="96">
        <v>71</v>
      </c>
      <c r="H301" s="77" t="s">
        <v>24</v>
      </c>
      <c r="I301" s="79"/>
      <c r="J301" s="77"/>
      <c r="K301" s="77">
        <v>13200</v>
      </c>
      <c r="L301" s="81">
        <v>4448</v>
      </c>
      <c r="M301" s="77" t="s">
        <v>21</v>
      </c>
      <c r="N301" s="77" t="s">
        <v>22</v>
      </c>
      <c r="O301" s="82">
        <f t="shared" si="52"/>
        <v>1.3</v>
      </c>
      <c r="P301" s="82">
        <f t="shared" si="53"/>
        <v>5782.4000000000005</v>
      </c>
      <c r="Q301" s="83">
        <f t="shared" si="44"/>
        <v>5782.4000000000005</v>
      </c>
      <c r="R301" s="64">
        <f t="shared" si="45"/>
        <v>5782.4000000000005</v>
      </c>
      <c r="S301" s="64">
        <f t="shared" si="46"/>
        <v>0</v>
      </c>
      <c r="T301" s="64">
        <f t="shared" si="47"/>
        <v>0</v>
      </c>
      <c r="U301" s="64">
        <f t="shared" si="48"/>
        <v>0</v>
      </c>
      <c r="V301" s="64">
        <f t="shared" si="49"/>
        <v>0</v>
      </c>
      <c r="W301" s="64">
        <f t="shared" si="50"/>
        <v>0</v>
      </c>
      <c r="X301" s="64">
        <f t="shared" si="51"/>
        <v>0</v>
      </c>
    </row>
    <row r="302" spans="1:24">
      <c r="A302" s="76">
        <v>299</v>
      </c>
      <c r="B302" s="77">
        <v>527</v>
      </c>
      <c r="C302" s="77" t="s">
        <v>15</v>
      </c>
      <c r="D302" s="77" t="s">
        <v>228</v>
      </c>
      <c r="E302" s="78" t="s">
        <v>508</v>
      </c>
      <c r="F302" s="77">
        <v>135</v>
      </c>
      <c r="G302" s="96">
        <v>71</v>
      </c>
      <c r="H302" s="77" t="s">
        <v>24</v>
      </c>
      <c r="I302" s="79"/>
      <c r="J302" s="77"/>
      <c r="K302" s="77">
        <v>10000</v>
      </c>
      <c r="L302" s="81">
        <v>3223</v>
      </c>
      <c r="M302" s="77" t="s">
        <v>21</v>
      </c>
      <c r="N302" s="77" t="s">
        <v>22</v>
      </c>
      <c r="O302" s="82">
        <f t="shared" si="52"/>
        <v>1.3</v>
      </c>
      <c r="P302" s="82">
        <f t="shared" si="53"/>
        <v>4189.9000000000005</v>
      </c>
      <c r="Q302" s="83">
        <f t="shared" si="44"/>
        <v>4189.9000000000005</v>
      </c>
      <c r="R302" s="64">
        <f t="shared" si="45"/>
        <v>4189.9000000000005</v>
      </c>
      <c r="S302" s="64">
        <f t="shared" si="46"/>
        <v>0</v>
      </c>
      <c r="T302" s="64">
        <f t="shared" si="47"/>
        <v>0</v>
      </c>
      <c r="U302" s="64">
        <f t="shared" si="48"/>
        <v>0</v>
      </c>
      <c r="V302" s="64">
        <f t="shared" si="49"/>
        <v>0</v>
      </c>
      <c r="W302" s="64">
        <f t="shared" si="50"/>
        <v>0</v>
      </c>
      <c r="X302" s="64">
        <f t="shared" si="51"/>
        <v>0</v>
      </c>
    </row>
    <row r="303" spans="1:24">
      <c r="A303" s="76">
        <v>300</v>
      </c>
      <c r="B303" s="77">
        <v>528</v>
      </c>
      <c r="C303" s="77" t="s">
        <v>15</v>
      </c>
      <c r="D303" s="77" t="s">
        <v>228</v>
      </c>
      <c r="E303" s="78" t="s">
        <v>509</v>
      </c>
      <c r="F303" s="77">
        <v>135</v>
      </c>
      <c r="G303" s="96">
        <v>76</v>
      </c>
      <c r="H303" s="77" t="s">
        <v>24</v>
      </c>
      <c r="I303" s="79"/>
      <c r="J303" s="77"/>
      <c r="K303" s="77">
        <v>13200</v>
      </c>
      <c r="L303" s="81">
        <v>3800</v>
      </c>
      <c r="M303" s="77" t="s">
        <v>21</v>
      </c>
      <c r="N303" s="77" t="s">
        <v>22</v>
      </c>
      <c r="O303" s="82">
        <f t="shared" si="52"/>
        <v>1.3</v>
      </c>
      <c r="P303" s="82">
        <f t="shared" si="53"/>
        <v>4940</v>
      </c>
      <c r="Q303" s="83">
        <f t="shared" si="44"/>
        <v>4940</v>
      </c>
      <c r="R303" s="64">
        <f t="shared" si="45"/>
        <v>4940</v>
      </c>
      <c r="S303" s="64">
        <f t="shared" si="46"/>
        <v>0</v>
      </c>
      <c r="T303" s="64">
        <f t="shared" si="47"/>
        <v>0</v>
      </c>
      <c r="U303" s="64">
        <f t="shared" si="48"/>
        <v>0</v>
      </c>
      <c r="V303" s="64">
        <f t="shared" si="49"/>
        <v>0</v>
      </c>
      <c r="W303" s="64">
        <f t="shared" si="50"/>
        <v>0</v>
      </c>
      <c r="X303" s="64">
        <f t="shared" si="51"/>
        <v>0</v>
      </c>
    </row>
    <row r="304" spans="1:24">
      <c r="A304" s="76">
        <v>301</v>
      </c>
      <c r="B304" s="77">
        <v>529</v>
      </c>
      <c r="C304" s="77" t="s">
        <v>15</v>
      </c>
      <c r="D304" s="77" t="s">
        <v>228</v>
      </c>
      <c r="E304" s="78" t="s">
        <v>339</v>
      </c>
      <c r="F304" s="77">
        <v>135</v>
      </c>
      <c r="G304" s="96">
        <v>78</v>
      </c>
      <c r="H304" s="77" t="s">
        <v>24</v>
      </c>
      <c r="I304" s="79"/>
      <c r="J304" s="77"/>
      <c r="K304" s="77">
        <v>5000</v>
      </c>
      <c r="L304" s="81">
        <v>1289</v>
      </c>
      <c r="M304" s="77" t="s">
        <v>21</v>
      </c>
      <c r="N304" s="77" t="s">
        <v>22</v>
      </c>
      <c r="O304" s="82">
        <f t="shared" si="52"/>
        <v>1.3</v>
      </c>
      <c r="P304" s="82">
        <f t="shared" si="53"/>
        <v>1675.7</v>
      </c>
      <c r="Q304" s="83">
        <f t="shared" si="44"/>
        <v>1675.7</v>
      </c>
      <c r="R304" s="64">
        <f t="shared" si="45"/>
        <v>1675.7</v>
      </c>
      <c r="S304" s="64">
        <f t="shared" si="46"/>
        <v>0</v>
      </c>
      <c r="T304" s="64">
        <f t="shared" si="47"/>
        <v>0</v>
      </c>
      <c r="U304" s="64">
        <f t="shared" si="48"/>
        <v>0</v>
      </c>
      <c r="V304" s="64">
        <f t="shared" si="49"/>
        <v>0</v>
      </c>
      <c r="W304" s="64">
        <f t="shared" si="50"/>
        <v>0</v>
      </c>
      <c r="X304" s="64">
        <f t="shared" si="51"/>
        <v>0</v>
      </c>
    </row>
    <row r="305" spans="1:24">
      <c r="A305" s="76">
        <v>302</v>
      </c>
      <c r="B305" s="77">
        <v>530</v>
      </c>
      <c r="C305" s="77" t="s">
        <v>15</v>
      </c>
      <c r="D305" s="77" t="s">
        <v>228</v>
      </c>
      <c r="E305" s="78" t="s">
        <v>510</v>
      </c>
      <c r="F305" s="77">
        <v>135</v>
      </c>
      <c r="G305" s="96">
        <v>79</v>
      </c>
      <c r="H305" s="77" t="s">
        <v>24</v>
      </c>
      <c r="I305" s="79"/>
      <c r="J305" s="77"/>
      <c r="K305" s="77">
        <v>5200</v>
      </c>
      <c r="L305" s="81">
        <v>1173</v>
      </c>
      <c r="M305" s="77" t="s">
        <v>21</v>
      </c>
      <c r="N305" s="77" t="s">
        <v>22</v>
      </c>
      <c r="O305" s="82">
        <f t="shared" si="52"/>
        <v>1.3</v>
      </c>
      <c r="P305" s="82">
        <f t="shared" si="53"/>
        <v>1524.9</v>
      </c>
      <c r="Q305" s="83">
        <f t="shared" si="44"/>
        <v>1524.9</v>
      </c>
      <c r="R305" s="64">
        <f t="shared" si="45"/>
        <v>1524.9</v>
      </c>
      <c r="S305" s="64">
        <f t="shared" si="46"/>
        <v>0</v>
      </c>
      <c r="T305" s="64">
        <f t="shared" si="47"/>
        <v>0</v>
      </c>
      <c r="U305" s="64">
        <f t="shared" si="48"/>
        <v>0</v>
      </c>
      <c r="V305" s="64">
        <f t="shared" si="49"/>
        <v>0</v>
      </c>
      <c r="W305" s="64">
        <f t="shared" si="50"/>
        <v>0</v>
      </c>
      <c r="X305" s="64">
        <f t="shared" si="51"/>
        <v>0</v>
      </c>
    </row>
    <row r="306" spans="1:24">
      <c r="A306" s="76">
        <v>303</v>
      </c>
      <c r="B306" s="77">
        <v>531</v>
      </c>
      <c r="C306" s="77" t="s">
        <v>15</v>
      </c>
      <c r="D306" s="77" t="s">
        <v>228</v>
      </c>
      <c r="E306" s="78" t="s">
        <v>511</v>
      </c>
      <c r="F306" s="77">
        <v>135</v>
      </c>
      <c r="G306" s="96">
        <v>80</v>
      </c>
      <c r="H306" s="77" t="s">
        <v>24</v>
      </c>
      <c r="I306" s="79"/>
      <c r="J306" s="77"/>
      <c r="K306" s="77">
        <v>5000</v>
      </c>
      <c r="L306" s="81">
        <v>2234</v>
      </c>
      <c r="M306" s="77" t="s">
        <v>21</v>
      </c>
      <c r="N306" s="77" t="s">
        <v>22</v>
      </c>
      <c r="O306" s="82">
        <f t="shared" si="52"/>
        <v>1.3</v>
      </c>
      <c r="P306" s="82">
        <f t="shared" si="53"/>
        <v>2904.2000000000003</v>
      </c>
      <c r="Q306" s="83">
        <f t="shared" si="44"/>
        <v>2904.2000000000003</v>
      </c>
      <c r="R306" s="64">
        <f t="shared" si="45"/>
        <v>2904.2000000000003</v>
      </c>
      <c r="S306" s="64">
        <f t="shared" si="46"/>
        <v>0</v>
      </c>
      <c r="T306" s="64">
        <f t="shared" si="47"/>
        <v>0</v>
      </c>
      <c r="U306" s="64">
        <f t="shared" si="48"/>
        <v>0</v>
      </c>
      <c r="V306" s="64">
        <f t="shared" si="49"/>
        <v>0</v>
      </c>
      <c r="W306" s="64">
        <f t="shared" si="50"/>
        <v>0</v>
      </c>
      <c r="X306" s="64">
        <f t="shared" si="51"/>
        <v>0</v>
      </c>
    </row>
    <row r="307" spans="1:24">
      <c r="A307" s="171" t="s">
        <v>208</v>
      </c>
      <c r="B307" s="171"/>
      <c r="C307" s="171"/>
      <c r="D307" s="171"/>
      <c r="E307" s="171"/>
      <c r="F307" s="171"/>
      <c r="G307" s="171"/>
      <c r="H307" s="171"/>
      <c r="I307" s="171"/>
      <c r="J307" s="171"/>
      <c r="K307" s="171"/>
      <c r="L307" s="73">
        <f>SUM(L4:L306)</f>
        <v>222863</v>
      </c>
      <c r="M307" s="171"/>
      <c r="N307" s="171"/>
      <c r="O307" s="82"/>
      <c r="P307" s="88">
        <f t="shared" ref="P307:X307" si="54">SUM(P4:P306)</f>
        <v>736377.65000000014</v>
      </c>
      <c r="Q307" s="88">
        <f t="shared" si="54"/>
        <v>188239.65000000002</v>
      </c>
      <c r="R307" s="88">
        <f t="shared" si="54"/>
        <v>136815.9</v>
      </c>
      <c r="S307" s="88">
        <f t="shared" si="54"/>
        <v>5298.75</v>
      </c>
      <c r="T307" s="88">
        <f t="shared" si="54"/>
        <v>46125</v>
      </c>
      <c r="U307" s="88">
        <f t="shared" si="54"/>
        <v>548138</v>
      </c>
      <c r="V307" s="88">
        <f t="shared" si="54"/>
        <v>469698</v>
      </c>
      <c r="W307" s="88">
        <f t="shared" si="54"/>
        <v>43790</v>
      </c>
      <c r="X307" s="88">
        <f t="shared" si="54"/>
        <v>34650</v>
      </c>
    </row>
  </sheetData>
  <mergeCells count="3">
    <mergeCell ref="A307:K307"/>
    <mergeCell ref="M307:N307"/>
    <mergeCell ref="A1:P1"/>
  </mergeCells>
  <printOptions horizontalCentered="1" verticalCentered="1"/>
  <pageMargins left="0.23622047244094499" right="0.23622047244094499" top="0.39370078740157499" bottom="0.55118110236220497" header="0.118110236220472" footer="0.31496062992126"/>
  <pageSetup paperSize="8" scale="77" fitToHeight="0" orientation="landscape" r:id="rId1"/>
  <headerFooter alignWithMargins="0">
    <oddFooter>Page &amp;P&amp;R&amp;A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7"/>
  <sheetViews>
    <sheetView topLeftCell="A50" zoomScale="112" zoomScaleNormal="70" zoomScaleSheetLayoutView="100" workbookViewId="0">
      <selection activeCell="A4" sqref="A4:P75"/>
    </sheetView>
  </sheetViews>
  <sheetFormatPr defaultColWidth="9.125" defaultRowHeight="15.75"/>
  <cols>
    <col min="1" max="1" width="5" style="7" customWidth="1"/>
    <col min="2" max="2" width="5.875" style="7" customWidth="1"/>
    <col min="3" max="3" width="7.625" style="7" customWidth="1"/>
    <col min="4" max="4" width="12" style="7" customWidth="1"/>
    <col min="5" max="5" width="75.125" style="10" customWidth="1"/>
    <col min="6" max="6" width="6.625" style="9" customWidth="1"/>
    <col min="7" max="7" width="10.125" style="8" customWidth="1"/>
    <col min="8" max="8" width="13.125" style="7" customWidth="1"/>
    <col min="9" max="9" width="14.5" style="8" customWidth="1"/>
    <col min="10" max="10" width="10.625" style="7" customWidth="1"/>
    <col min="11" max="11" width="13.5" style="7" customWidth="1"/>
    <col min="12" max="12" width="11.125" style="106" customWidth="1"/>
    <col min="13" max="13" width="9.5" style="7" bestFit="1" customWidth="1"/>
    <col min="14" max="14" width="8.875" style="7" customWidth="1"/>
    <col min="15" max="15" width="10.5" style="101" customWidth="1"/>
    <col min="16" max="16" width="13" style="101" customWidth="1"/>
    <col min="17" max="17" width="0" style="5" hidden="1" customWidth="1"/>
    <col min="18" max="18" width="10.375" style="5" hidden="1" customWidth="1"/>
    <col min="19" max="16384" width="9.125" style="5"/>
  </cols>
  <sheetData>
    <row r="1" spans="1:18" ht="52.5" customHeight="1">
      <c r="A1" s="174" t="s">
        <v>703</v>
      </c>
      <c r="B1" s="174"/>
      <c r="C1" s="174"/>
      <c r="D1" s="174"/>
      <c r="E1" s="174"/>
      <c r="F1" s="174"/>
      <c r="G1" s="174"/>
      <c r="H1" s="174"/>
      <c r="I1" s="174"/>
      <c r="J1" s="174"/>
      <c r="K1" s="174"/>
      <c r="L1" s="174"/>
      <c r="M1" s="174"/>
      <c r="N1" s="174"/>
      <c r="O1" s="175"/>
      <c r="P1" s="175"/>
      <c r="Q1" s="64"/>
      <c r="R1" s="64"/>
    </row>
    <row r="2" spans="1:18" ht="89.25" customHeight="1">
      <c r="A2" s="65" t="s">
        <v>0</v>
      </c>
      <c r="B2" s="65" t="s">
        <v>1</v>
      </c>
      <c r="C2" s="65" t="s">
        <v>2</v>
      </c>
      <c r="D2" s="65" t="s">
        <v>3</v>
      </c>
      <c r="E2" s="65" t="s">
        <v>4</v>
      </c>
      <c r="F2" s="66" t="s">
        <v>5</v>
      </c>
      <c r="G2" s="65" t="s">
        <v>6</v>
      </c>
      <c r="H2" s="65" t="s">
        <v>7</v>
      </c>
      <c r="I2" s="67" t="s">
        <v>8</v>
      </c>
      <c r="J2" s="65" t="s">
        <v>9</v>
      </c>
      <c r="K2" s="65" t="s">
        <v>10</v>
      </c>
      <c r="L2" s="68" t="s">
        <v>11</v>
      </c>
      <c r="M2" s="65" t="s">
        <v>12</v>
      </c>
      <c r="N2" s="65" t="s">
        <v>13</v>
      </c>
      <c r="O2" s="69" t="s">
        <v>14</v>
      </c>
      <c r="P2" s="69" t="s">
        <v>698</v>
      </c>
      <c r="Q2" s="64" t="s">
        <v>695</v>
      </c>
      <c r="R2" s="64" t="s">
        <v>696</v>
      </c>
    </row>
    <row r="3" spans="1:18" s="9" customFormat="1" ht="12.75">
      <c r="A3" s="71">
        <v>0</v>
      </c>
      <c r="B3" s="71">
        <v>1</v>
      </c>
      <c r="C3" s="71">
        <v>2</v>
      </c>
      <c r="D3" s="71">
        <v>3</v>
      </c>
      <c r="E3" s="71">
        <v>4</v>
      </c>
      <c r="F3" s="71">
        <v>5</v>
      </c>
      <c r="G3" s="71">
        <v>6</v>
      </c>
      <c r="H3" s="71">
        <v>7</v>
      </c>
      <c r="I3" s="71">
        <v>8</v>
      </c>
      <c r="J3" s="71">
        <v>9</v>
      </c>
      <c r="K3" s="72">
        <v>10</v>
      </c>
      <c r="L3" s="73">
        <v>11</v>
      </c>
      <c r="M3" s="71">
        <v>12</v>
      </c>
      <c r="N3" s="71">
        <v>13</v>
      </c>
      <c r="O3" s="98">
        <f>N3+1</f>
        <v>14</v>
      </c>
      <c r="P3" s="98">
        <f>O3+1</f>
        <v>15</v>
      </c>
      <c r="Q3" s="75"/>
      <c r="R3" s="75"/>
    </row>
    <row r="4" spans="1:18" s="17" customFormat="1" ht="12.75">
      <c r="A4" s="90">
        <v>1</v>
      </c>
      <c r="B4" s="90">
        <v>533</v>
      </c>
      <c r="C4" s="90" t="s">
        <v>15</v>
      </c>
      <c r="D4" s="90" t="s">
        <v>593</v>
      </c>
      <c r="E4" s="84" t="s">
        <v>684</v>
      </c>
      <c r="F4" s="90">
        <v>62</v>
      </c>
      <c r="G4" s="90">
        <v>14</v>
      </c>
      <c r="H4" s="90" t="s">
        <v>24</v>
      </c>
      <c r="I4" s="91" t="s">
        <v>694</v>
      </c>
      <c r="J4" s="90">
        <v>37714</v>
      </c>
      <c r="K4" s="90">
        <v>12200</v>
      </c>
      <c r="L4" s="102">
        <v>189</v>
      </c>
      <c r="M4" s="90" t="s">
        <v>21</v>
      </c>
      <c r="N4" s="90" t="s">
        <v>22</v>
      </c>
      <c r="O4" s="99">
        <f t="shared" ref="O4:O35" si="0">IF(L4&gt;1000,1.3,0.5)</f>
        <v>0.5</v>
      </c>
      <c r="P4" s="99">
        <f t="shared" ref="P4:P35" si="1">O4*L4</f>
        <v>94.5</v>
      </c>
      <c r="Q4" s="92">
        <f>IF(M4="Extravilan",P4,0)</f>
        <v>94.5</v>
      </c>
      <c r="R4" s="92">
        <f>IF(M4="Intravilan",P4,0)</f>
        <v>0</v>
      </c>
    </row>
    <row r="5" spans="1:18" s="17" customFormat="1" ht="12.75">
      <c r="A5" s="90">
        <v>2</v>
      </c>
      <c r="B5" s="90">
        <v>534</v>
      </c>
      <c r="C5" s="90" t="s">
        <v>15</v>
      </c>
      <c r="D5" s="90" t="s">
        <v>593</v>
      </c>
      <c r="E5" s="84" t="s">
        <v>693</v>
      </c>
      <c r="F5" s="90">
        <v>62</v>
      </c>
      <c r="G5" s="90">
        <v>15</v>
      </c>
      <c r="H5" s="90" t="s">
        <v>24</v>
      </c>
      <c r="I5" s="91" t="s">
        <v>692</v>
      </c>
      <c r="J5" s="90">
        <v>37715</v>
      </c>
      <c r="K5" s="90">
        <v>8900</v>
      </c>
      <c r="L5" s="102">
        <v>1248</v>
      </c>
      <c r="M5" s="90" t="s">
        <v>21</v>
      </c>
      <c r="N5" s="90" t="s">
        <v>22</v>
      </c>
      <c r="O5" s="99">
        <f t="shared" si="0"/>
        <v>1.3</v>
      </c>
      <c r="P5" s="99">
        <f t="shared" si="1"/>
        <v>1622.4</v>
      </c>
      <c r="Q5" s="92">
        <f t="shared" ref="Q5:Q68" si="2">IF(M5="Extravilan",P5,0)</f>
        <v>1622.4</v>
      </c>
      <c r="R5" s="92">
        <f t="shared" ref="R5:R68" si="3">IF(M5="Intravilan",P5,0)</f>
        <v>0</v>
      </c>
    </row>
    <row r="6" spans="1:18" s="17" customFormat="1" ht="12.75">
      <c r="A6" s="90">
        <v>3</v>
      </c>
      <c r="B6" s="90">
        <v>535</v>
      </c>
      <c r="C6" s="90" t="s">
        <v>15</v>
      </c>
      <c r="D6" s="90" t="s">
        <v>593</v>
      </c>
      <c r="E6" s="84" t="s">
        <v>691</v>
      </c>
      <c r="F6" s="90">
        <v>62</v>
      </c>
      <c r="G6" s="90">
        <v>16</v>
      </c>
      <c r="H6" s="90" t="s">
        <v>24</v>
      </c>
      <c r="I6" s="91" t="s">
        <v>690</v>
      </c>
      <c r="J6" s="90">
        <v>37716</v>
      </c>
      <c r="K6" s="90">
        <v>12600</v>
      </c>
      <c r="L6" s="102">
        <v>3626</v>
      </c>
      <c r="M6" s="90" t="s">
        <v>21</v>
      </c>
      <c r="N6" s="90" t="s">
        <v>22</v>
      </c>
      <c r="O6" s="99">
        <f t="shared" si="0"/>
        <v>1.3</v>
      </c>
      <c r="P6" s="99">
        <f t="shared" si="1"/>
        <v>4713.8</v>
      </c>
      <c r="Q6" s="92">
        <f t="shared" si="2"/>
        <v>4713.8</v>
      </c>
      <c r="R6" s="92">
        <f t="shared" si="3"/>
        <v>0</v>
      </c>
    </row>
    <row r="7" spans="1:18" s="17" customFormat="1" ht="12.75">
      <c r="A7" s="90">
        <v>4</v>
      </c>
      <c r="B7" s="90">
        <v>536</v>
      </c>
      <c r="C7" s="90" t="s">
        <v>15</v>
      </c>
      <c r="D7" s="90" t="s">
        <v>593</v>
      </c>
      <c r="E7" s="84" t="s">
        <v>689</v>
      </c>
      <c r="F7" s="90">
        <v>62</v>
      </c>
      <c r="G7" s="90">
        <v>17</v>
      </c>
      <c r="H7" s="90" t="s">
        <v>24</v>
      </c>
      <c r="I7" s="91" t="s">
        <v>688</v>
      </c>
      <c r="J7" s="90">
        <v>37717</v>
      </c>
      <c r="K7" s="90">
        <v>7500</v>
      </c>
      <c r="L7" s="102">
        <v>2630</v>
      </c>
      <c r="M7" s="90" t="s">
        <v>21</v>
      </c>
      <c r="N7" s="90" t="s">
        <v>22</v>
      </c>
      <c r="O7" s="99">
        <f t="shared" si="0"/>
        <v>1.3</v>
      </c>
      <c r="P7" s="99">
        <f t="shared" si="1"/>
        <v>3419</v>
      </c>
      <c r="Q7" s="92">
        <f t="shared" si="2"/>
        <v>3419</v>
      </c>
      <c r="R7" s="92">
        <f t="shared" si="3"/>
        <v>0</v>
      </c>
    </row>
    <row r="8" spans="1:18" s="17" customFormat="1" ht="12.75">
      <c r="A8" s="90">
        <v>5</v>
      </c>
      <c r="B8" s="90">
        <v>537</v>
      </c>
      <c r="C8" s="90" t="s">
        <v>15</v>
      </c>
      <c r="D8" s="90" t="s">
        <v>593</v>
      </c>
      <c r="E8" s="84" t="s">
        <v>689</v>
      </c>
      <c r="F8" s="90">
        <v>62</v>
      </c>
      <c r="G8" s="90">
        <v>17</v>
      </c>
      <c r="H8" s="90" t="s">
        <v>24</v>
      </c>
      <c r="I8" s="91" t="s">
        <v>688</v>
      </c>
      <c r="J8" s="90">
        <v>37717</v>
      </c>
      <c r="K8" s="90">
        <v>7500</v>
      </c>
      <c r="L8" s="102">
        <v>40</v>
      </c>
      <c r="M8" s="90" t="s">
        <v>21</v>
      </c>
      <c r="N8" s="90" t="s">
        <v>22</v>
      </c>
      <c r="O8" s="99">
        <f t="shared" si="0"/>
        <v>0.5</v>
      </c>
      <c r="P8" s="99">
        <f t="shared" si="1"/>
        <v>20</v>
      </c>
      <c r="Q8" s="92">
        <f t="shared" si="2"/>
        <v>20</v>
      </c>
      <c r="R8" s="92">
        <f t="shared" si="3"/>
        <v>0</v>
      </c>
    </row>
    <row r="9" spans="1:18" s="17" customFormat="1" ht="12.75">
      <c r="A9" s="90">
        <v>6</v>
      </c>
      <c r="B9" s="90">
        <v>538</v>
      </c>
      <c r="C9" s="90" t="s">
        <v>15</v>
      </c>
      <c r="D9" s="90" t="s">
        <v>593</v>
      </c>
      <c r="E9" s="84" t="s">
        <v>687</v>
      </c>
      <c r="F9" s="90">
        <v>62</v>
      </c>
      <c r="G9" s="90">
        <v>18</v>
      </c>
      <c r="H9" s="90" t="s">
        <v>24</v>
      </c>
      <c r="I9" s="91" t="s">
        <v>686</v>
      </c>
      <c r="J9" s="90">
        <v>37718</v>
      </c>
      <c r="K9" s="90">
        <v>9300</v>
      </c>
      <c r="L9" s="102">
        <v>3358</v>
      </c>
      <c r="M9" s="90" t="s">
        <v>21</v>
      </c>
      <c r="N9" s="90" t="s">
        <v>22</v>
      </c>
      <c r="O9" s="99">
        <f t="shared" si="0"/>
        <v>1.3</v>
      </c>
      <c r="P9" s="99">
        <f t="shared" si="1"/>
        <v>4365.4000000000005</v>
      </c>
      <c r="Q9" s="92">
        <f t="shared" si="2"/>
        <v>4365.4000000000005</v>
      </c>
      <c r="R9" s="92">
        <f t="shared" si="3"/>
        <v>0</v>
      </c>
    </row>
    <row r="10" spans="1:18" s="17" customFormat="1" ht="12.75">
      <c r="A10" s="90">
        <v>7</v>
      </c>
      <c r="B10" s="90">
        <v>539</v>
      </c>
      <c r="C10" s="90" t="s">
        <v>15</v>
      </c>
      <c r="D10" s="90" t="s">
        <v>593</v>
      </c>
      <c r="E10" s="84" t="s">
        <v>682</v>
      </c>
      <c r="F10" s="90">
        <v>62</v>
      </c>
      <c r="G10" s="90">
        <v>19</v>
      </c>
      <c r="H10" s="90" t="s">
        <v>24</v>
      </c>
      <c r="I10" s="91" t="s">
        <v>681</v>
      </c>
      <c r="J10" s="91" t="s">
        <v>681</v>
      </c>
      <c r="K10" s="90">
        <v>12000</v>
      </c>
      <c r="L10" s="102">
        <v>5767</v>
      </c>
      <c r="M10" s="90" t="s">
        <v>21</v>
      </c>
      <c r="N10" s="90" t="s">
        <v>22</v>
      </c>
      <c r="O10" s="99">
        <f t="shared" si="0"/>
        <v>1.3</v>
      </c>
      <c r="P10" s="99">
        <f t="shared" si="1"/>
        <v>7497.1</v>
      </c>
      <c r="Q10" s="92">
        <f t="shared" si="2"/>
        <v>7497.1</v>
      </c>
      <c r="R10" s="92">
        <f t="shared" si="3"/>
        <v>0</v>
      </c>
    </row>
    <row r="11" spans="1:18" s="17" customFormat="1" ht="12.75">
      <c r="A11" s="90">
        <v>8</v>
      </c>
      <c r="B11" s="90">
        <v>540</v>
      </c>
      <c r="C11" s="90" t="s">
        <v>15</v>
      </c>
      <c r="D11" s="90" t="s">
        <v>593</v>
      </c>
      <c r="E11" s="84" t="s">
        <v>684</v>
      </c>
      <c r="F11" s="90">
        <v>62</v>
      </c>
      <c r="G11" s="90">
        <v>20</v>
      </c>
      <c r="H11" s="90" t="s">
        <v>24</v>
      </c>
      <c r="I11" s="91" t="s">
        <v>685</v>
      </c>
      <c r="J11" s="90">
        <v>37720</v>
      </c>
      <c r="K11" s="90">
        <v>10800</v>
      </c>
      <c r="L11" s="102">
        <v>6491</v>
      </c>
      <c r="M11" s="90" t="s">
        <v>21</v>
      </c>
      <c r="N11" s="90" t="s">
        <v>22</v>
      </c>
      <c r="O11" s="99">
        <f t="shared" si="0"/>
        <v>1.3</v>
      </c>
      <c r="P11" s="99">
        <f t="shared" si="1"/>
        <v>8438.3000000000011</v>
      </c>
      <c r="Q11" s="92">
        <f t="shared" si="2"/>
        <v>8438.3000000000011</v>
      </c>
      <c r="R11" s="92">
        <f t="shared" si="3"/>
        <v>0</v>
      </c>
    </row>
    <row r="12" spans="1:18" s="17" customFormat="1" ht="12.75">
      <c r="A12" s="90">
        <v>9</v>
      </c>
      <c r="B12" s="90">
        <v>541</v>
      </c>
      <c r="C12" s="90" t="s">
        <v>15</v>
      </c>
      <c r="D12" s="90" t="s">
        <v>593</v>
      </c>
      <c r="E12" s="84" t="s">
        <v>684</v>
      </c>
      <c r="F12" s="90">
        <v>62</v>
      </c>
      <c r="G12" s="90">
        <v>21</v>
      </c>
      <c r="H12" s="90" t="s">
        <v>24</v>
      </c>
      <c r="I12" s="91" t="s">
        <v>683</v>
      </c>
      <c r="J12" s="90">
        <v>37721</v>
      </c>
      <c r="K12" s="90">
        <v>39600</v>
      </c>
      <c r="L12" s="102">
        <v>5316</v>
      </c>
      <c r="M12" s="90" t="s">
        <v>21</v>
      </c>
      <c r="N12" s="90" t="s">
        <v>22</v>
      </c>
      <c r="O12" s="99">
        <f t="shared" si="0"/>
        <v>1.3</v>
      </c>
      <c r="P12" s="99">
        <f t="shared" si="1"/>
        <v>6910.8</v>
      </c>
      <c r="Q12" s="92">
        <f t="shared" si="2"/>
        <v>6910.8</v>
      </c>
      <c r="R12" s="92">
        <f t="shared" si="3"/>
        <v>0</v>
      </c>
    </row>
    <row r="13" spans="1:18" s="17" customFormat="1" ht="12.75">
      <c r="A13" s="90">
        <v>10</v>
      </c>
      <c r="B13" s="90">
        <v>542</v>
      </c>
      <c r="C13" s="90" t="s">
        <v>15</v>
      </c>
      <c r="D13" s="90" t="s">
        <v>593</v>
      </c>
      <c r="E13" s="84" t="s">
        <v>682</v>
      </c>
      <c r="F13" s="90">
        <v>62</v>
      </c>
      <c r="G13" s="90">
        <v>19</v>
      </c>
      <c r="H13" s="90" t="s">
        <v>24</v>
      </c>
      <c r="I13" s="91" t="s">
        <v>681</v>
      </c>
      <c r="J13" s="91" t="s">
        <v>681</v>
      </c>
      <c r="K13" s="90">
        <v>12000</v>
      </c>
      <c r="L13" s="102">
        <v>4</v>
      </c>
      <c r="M13" s="90" t="s">
        <v>21</v>
      </c>
      <c r="N13" s="90" t="s">
        <v>22</v>
      </c>
      <c r="O13" s="99">
        <f t="shared" si="0"/>
        <v>0.5</v>
      </c>
      <c r="P13" s="99">
        <f t="shared" si="1"/>
        <v>2</v>
      </c>
      <c r="Q13" s="92">
        <f t="shared" si="2"/>
        <v>2</v>
      </c>
      <c r="R13" s="92">
        <f t="shared" si="3"/>
        <v>0</v>
      </c>
    </row>
    <row r="14" spans="1:18" s="17" customFormat="1" ht="12.75">
      <c r="A14" s="90">
        <v>11</v>
      </c>
      <c r="B14" s="90">
        <v>545</v>
      </c>
      <c r="C14" s="90" t="s">
        <v>15</v>
      </c>
      <c r="D14" s="90" t="s">
        <v>593</v>
      </c>
      <c r="E14" s="84" t="s">
        <v>670</v>
      </c>
      <c r="F14" s="90">
        <v>61</v>
      </c>
      <c r="G14" s="90">
        <v>22</v>
      </c>
      <c r="H14" s="90" t="s">
        <v>24</v>
      </c>
      <c r="I14" s="91" t="s">
        <v>669</v>
      </c>
      <c r="J14" s="90">
        <v>37796</v>
      </c>
      <c r="K14" s="90">
        <v>7600</v>
      </c>
      <c r="L14" s="102">
        <v>7</v>
      </c>
      <c r="M14" s="90" t="s">
        <v>21</v>
      </c>
      <c r="N14" s="90" t="s">
        <v>22</v>
      </c>
      <c r="O14" s="99">
        <f t="shared" si="0"/>
        <v>0.5</v>
      </c>
      <c r="P14" s="99">
        <f t="shared" si="1"/>
        <v>3.5</v>
      </c>
      <c r="Q14" s="92">
        <f t="shared" si="2"/>
        <v>3.5</v>
      </c>
      <c r="R14" s="92">
        <f t="shared" si="3"/>
        <v>0</v>
      </c>
    </row>
    <row r="15" spans="1:18" s="17" customFormat="1" ht="12.75">
      <c r="A15" s="90">
        <v>12</v>
      </c>
      <c r="B15" s="90">
        <v>546</v>
      </c>
      <c r="C15" s="90" t="s">
        <v>15</v>
      </c>
      <c r="D15" s="90" t="s">
        <v>593</v>
      </c>
      <c r="E15" s="84" t="s">
        <v>672</v>
      </c>
      <c r="F15" s="90">
        <v>61</v>
      </c>
      <c r="G15" s="90">
        <v>23</v>
      </c>
      <c r="H15" s="90" t="s">
        <v>24</v>
      </c>
      <c r="I15" s="91" t="s">
        <v>671</v>
      </c>
      <c r="J15" s="90">
        <v>37795</v>
      </c>
      <c r="K15" s="90">
        <v>8000</v>
      </c>
      <c r="L15" s="102">
        <v>57</v>
      </c>
      <c r="M15" s="90" t="s">
        <v>21</v>
      </c>
      <c r="N15" s="90" t="s">
        <v>22</v>
      </c>
      <c r="O15" s="99">
        <f t="shared" si="0"/>
        <v>0.5</v>
      </c>
      <c r="P15" s="99">
        <f t="shared" si="1"/>
        <v>28.5</v>
      </c>
      <c r="Q15" s="92">
        <f t="shared" si="2"/>
        <v>28.5</v>
      </c>
      <c r="R15" s="92">
        <f t="shared" si="3"/>
        <v>0</v>
      </c>
    </row>
    <row r="16" spans="1:18" s="17" customFormat="1" ht="12.75">
      <c r="A16" s="90">
        <v>13</v>
      </c>
      <c r="B16" s="90">
        <v>547</v>
      </c>
      <c r="C16" s="90" t="s">
        <v>15</v>
      </c>
      <c r="D16" s="90" t="s">
        <v>593</v>
      </c>
      <c r="E16" s="84" t="s">
        <v>672</v>
      </c>
      <c r="F16" s="90">
        <v>61</v>
      </c>
      <c r="G16" s="90">
        <v>23</v>
      </c>
      <c r="H16" s="90" t="s">
        <v>24</v>
      </c>
      <c r="I16" s="91" t="s">
        <v>671</v>
      </c>
      <c r="J16" s="90">
        <v>37795</v>
      </c>
      <c r="K16" s="90">
        <v>8000</v>
      </c>
      <c r="L16" s="102">
        <v>19</v>
      </c>
      <c r="M16" s="90" t="s">
        <v>21</v>
      </c>
      <c r="N16" s="90" t="s">
        <v>22</v>
      </c>
      <c r="O16" s="99">
        <f t="shared" si="0"/>
        <v>0.5</v>
      </c>
      <c r="P16" s="99">
        <f t="shared" si="1"/>
        <v>9.5</v>
      </c>
      <c r="Q16" s="92">
        <f t="shared" si="2"/>
        <v>9.5</v>
      </c>
      <c r="R16" s="92">
        <f t="shared" si="3"/>
        <v>0</v>
      </c>
    </row>
    <row r="17" spans="1:18" s="17" customFormat="1" ht="12.75">
      <c r="A17" s="90">
        <v>14</v>
      </c>
      <c r="B17" s="90">
        <v>548</v>
      </c>
      <c r="C17" s="90" t="s">
        <v>15</v>
      </c>
      <c r="D17" s="90" t="s">
        <v>593</v>
      </c>
      <c r="E17" s="84" t="s">
        <v>680</v>
      </c>
      <c r="F17" s="90">
        <v>61</v>
      </c>
      <c r="G17" s="90">
        <v>24</v>
      </c>
      <c r="H17" s="90" t="s">
        <v>24</v>
      </c>
      <c r="I17" s="91" t="s">
        <v>679</v>
      </c>
      <c r="J17" s="90">
        <v>37794</v>
      </c>
      <c r="K17" s="90">
        <v>13000</v>
      </c>
      <c r="L17" s="102">
        <v>10262</v>
      </c>
      <c r="M17" s="90" t="s">
        <v>21</v>
      </c>
      <c r="N17" s="90" t="s">
        <v>22</v>
      </c>
      <c r="O17" s="99">
        <f t="shared" si="0"/>
        <v>1.3</v>
      </c>
      <c r="P17" s="99">
        <f t="shared" si="1"/>
        <v>13340.6</v>
      </c>
      <c r="Q17" s="92">
        <f t="shared" si="2"/>
        <v>13340.6</v>
      </c>
      <c r="R17" s="92">
        <f t="shared" si="3"/>
        <v>0</v>
      </c>
    </row>
    <row r="18" spans="1:18" s="17" customFormat="1" ht="12.75">
      <c r="A18" s="90">
        <v>15</v>
      </c>
      <c r="B18" s="90">
        <v>549</v>
      </c>
      <c r="C18" s="90" t="s">
        <v>15</v>
      </c>
      <c r="D18" s="90" t="s">
        <v>593</v>
      </c>
      <c r="E18" s="84" t="s">
        <v>678</v>
      </c>
      <c r="F18" s="90">
        <v>61</v>
      </c>
      <c r="G18" s="90">
        <v>25</v>
      </c>
      <c r="H18" s="90" t="s">
        <v>24</v>
      </c>
      <c r="I18" s="91" t="s">
        <v>677</v>
      </c>
      <c r="J18" s="91" t="s">
        <v>677</v>
      </c>
      <c r="K18" s="90">
        <v>11600</v>
      </c>
      <c r="L18" s="102">
        <v>6877</v>
      </c>
      <c r="M18" s="90" t="s">
        <v>21</v>
      </c>
      <c r="N18" s="90" t="s">
        <v>22</v>
      </c>
      <c r="O18" s="99">
        <f t="shared" si="0"/>
        <v>1.3</v>
      </c>
      <c r="P18" s="99">
        <f t="shared" si="1"/>
        <v>8940.1</v>
      </c>
      <c r="Q18" s="92">
        <f t="shared" si="2"/>
        <v>8940.1</v>
      </c>
      <c r="R18" s="92">
        <f t="shared" si="3"/>
        <v>0</v>
      </c>
    </row>
    <row r="19" spans="1:18" s="17" customFormat="1" ht="12.75">
      <c r="A19" s="90">
        <v>16</v>
      </c>
      <c r="B19" s="90">
        <v>550</v>
      </c>
      <c r="C19" s="90" t="s">
        <v>15</v>
      </c>
      <c r="D19" s="90" t="s">
        <v>593</v>
      </c>
      <c r="E19" s="84" t="s">
        <v>676</v>
      </c>
      <c r="F19" s="90">
        <v>61</v>
      </c>
      <c r="G19" s="90">
        <v>26</v>
      </c>
      <c r="H19" s="90" t="s">
        <v>24</v>
      </c>
      <c r="I19" s="91" t="s">
        <v>675</v>
      </c>
      <c r="J19" s="90">
        <v>37792</v>
      </c>
      <c r="K19" s="90">
        <v>11700</v>
      </c>
      <c r="L19" s="102">
        <v>2</v>
      </c>
      <c r="M19" s="90" t="s">
        <v>21</v>
      </c>
      <c r="N19" s="90" t="s">
        <v>22</v>
      </c>
      <c r="O19" s="99">
        <f t="shared" si="0"/>
        <v>0.5</v>
      </c>
      <c r="P19" s="99">
        <f t="shared" si="1"/>
        <v>1</v>
      </c>
      <c r="Q19" s="92">
        <f t="shared" si="2"/>
        <v>1</v>
      </c>
      <c r="R19" s="92">
        <f t="shared" si="3"/>
        <v>0</v>
      </c>
    </row>
    <row r="20" spans="1:18" s="17" customFormat="1" ht="12.75">
      <c r="A20" s="90">
        <v>17</v>
      </c>
      <c r="B20" s="90">
        <v>551</v>
      </c>
      <c r="C20" s="90" t="s">
        <v>15</v>
      </c>
      <c r="D20" s="90" t="s">
        <v>593</v>
      </c>
      <c r="E20" s="84" t="s">
        <v>678</v>
      </c>
      <c r="F20" s="90">
        <v>61</v>
      </c>
      <c r="G20" s="90">
        <v>25</v>
      </c>
      <c r="H20" s="90" t="s">
        <v>24</v>
      </c>
      <c r="I20" s="91" t="s">
        <v>677</v>
      </c>
      <c r="J20" s="91" t="s">
        <v>677</v>
      </c>
      <c r="K20" s="90">
        <v>11600</v>
      </c>
      <c r="L20" s="102">
        <v>47</v>
      </c>
      <c r="M20" s="90" t="s">
        <v>21</v>
      </c>
      <c r="N20" s="90" t="s">
        <v>22</v>
      </c>
      <c r="O20" s="99">
        <f t="shared" si="0"/>
        <v>0.5</v>
      </c>
      <c r="P20" s="99">
        <f t="shared" si="1"/>
        <v>23.5</v>
      </c>
      <c r="Q20" s="92">
        <f t="shared" si="2"/>
        <v>23.5</v>
      </c>
      <c r="R20" s="92">
        <f t="shared" si="3"/>
        <v>0</v>
      </c>
    </row>
    <row r="21" spans="1:18" s="17" customFormat="1" ht="12.75">
      <c r="A21" s="90">
        <v>18</v>
      </c>
      <c r="B21" s="90">
        <v>552</v>
      </c>
      <c r="C21" s="90" t="s">
        <v>15</v>
      </c>
      <c r="D21" s="90" t="s">
        <v>593</v>
      </c>
      <c r="E21" s="84" t="s">
        <v>676</v>
      </c>
      <c r="F21" s="90">
        <v>61</v>
      </c>
      <c r="G21" s="90">
        <v>26</v>
      </c>
      <c r="H21" s="90" t="s">
        <v>24</v>
      </c>
      <c r="I21" s="91" t="s">
        <v>675</v>
      </c>
      <c r="J21" s="90">
        <v>37792</v>
      </c>
      <c r="K21" s="90">
        <v>11700</v>
      </c>
      <c r="L21" s="102">
        <v>35</v>
      </c>
      <c r="M21" s="90" t="s">
        <v>21</v>
      </c>
      <c r="N21" s="90" t="s">
        <v>22</v>
      </c>
      <c r="O21" s="99">
        <f t="shared" si="0"/>
        <v>0.5</v>
      </c>
      <c r="P21" s="99">
        <f t="shared" si="1"/>
        <v>17.5</v>
      </c>
      <c r="Q21" s="92">
        <f t="shared" si="2"/>
        <v>17.5</v>
      </c>
      <c r="R21" s="92">
        <f t="shared" si="3"/>
        <v>0</v>
      </c>
    </row>
    <row r="22" spans="1:18" s="17" customFormat="1" ht="12.75">
      <c r="A22" s="90">
        <v>19</v>
      </c>
      <c r="B22" s="90">
        <v>553</v>
      </c>
      <c r="C22" s="90" t="s">
        <v>15</v>
      </c>
      <c r="D22" s="90" t="s">
        <v>593</v>
      </c>
      <c r="E22" s="84" t="s">
        <v>674</v>
      </c>
      <c r="F22" s="90">
        <v>61</v>
      </c>
      <c r="G22" s="90">
        <v>27</v>
      </c>
      <c r="H22" s="90" t="s">
        <v>24</v>
      </c>
      <c r="I22" s="91" t="s">
        <v>673</v>
      </c>
      <c r="J22" s="90">
        <v>37791</v>
      </c>
      <c r="K22" s="90">
        <v>10000</v>
      </c>
      <c r="L22" s="102">
        <v>10</v>
      </c>
      <c r="M22" s="90" t="s">
        <v>21</v>
      </c>
      <c r="N22" s="90" t="s">
        <v>22</v>
      </c>
      <c r="O22" s="99">
        <f t="shared" si="0"/>
        <v>0.5</v>
      </c>
      <c r="P22" s="99">
        <f t="shared" si="1"/>
        <v>5</v>
      </c>
      <c r="Q22" s="92">
        <f t="shared" si="2"/>
        <v>5</v>
      </c>
      <c r="R22" s="92">
        <f t="shared" si="3"/>
        <v>0</v>
      </c>
    </row>
    <row r="23" spans="1:18" s="17" customFormat="1" ht="12.75">
      <c r="A23" s="90">
        <v>20</v>
      </c>
      <c r="B23" s="90">
        <v>554</v>
      </c>
      <c r="C23" s="90" t="s">
        <v>15</v>
      </c>
      <c r="D23" s="90" t="s">
        <v>593</v>
      </c>
      <c r="E23" s="84" t="s">
        <v>672</v>
      </c>
      <c r="F23" s="90">
        <v>61</v>
      </c>
      <c r="G23" s="90">
        <v>23</v>
      </c>
      <c r="H23" s="90" t="s">
        <v>24</v>
      </c>
      <c r="I23" s="91" t="s">
        <v>671</v>
      </c>
      <c r="J23" s="90">
        <v>37795</v>
      </c>
      <c r="K23" s="90">
        <v>8000</v>
      </c>
      <c r="L23" s="102">
        <v>624</v>
      </c>
      <c r="M23" s="90" t="s">
        <v>21</v>
      </c>
      <c r="N23" s="90" t="s">
        <v>22</v>
      </c>
      <c r="O23" s="99">
        <f t="shared" si="0"/>
        <v>0.5</v>
      </c>
      <c r="P23" s="99">
        <f t="shared" si="1"/>
        <v>312</v>
      </c>
      <c r="Q23" s="92">
        <f t="shared" si="2"/>
        <v>312</v>
      </c>
      <c r="R23" s="92">
        <f t="shared" si="3"/>
        <v>0</v>
      </c>
    </row>
    <row r="24" spans="1:18" s="17" customFormat="1" ht="12.75">
      <c r="A24" s="90">
        <v>21</v>
      </c>
      <c r="B24" s="90">
        <v>555</v>
      </c>
      <c r="C24" s="90" t="s">
        <v>15</v>
      </c>
      <c r="D24" s="90" t="s">
        <v>593</v>
      </c>
      <c r="E24" s="84" t="s">
        <v>670</v>
      </c>
      <c r="F24" s="90">
        <v>61</v>
      </c>
      <c r="G24" s="90">
        <v>22</v>
      </c>
      <c r="H24" s="90" t="s">
        <v>24</v>
      </c>
      <c r="I24" s="91" t="s">
        <v>669</v>
      </c>
      <c r="J24" s="90">
        <v>37796</v>
      </c>
      <c r="K24" s="90">
        <v>7600</v>
      </c>
      <c r="L24" s="102">
        <v>67</v>
      </c>
      <c r="M24" s="90" t="s">
        <v>21</v>
      </c>
      <c r="N24" s="90" t="s">
        <v>22</v>
      </c>
      <c r="O24" s="99">
        <f t="shared" si="0"/>
        <v>0.5</v>
      </c>
      <c r="P24" s="99">
        <f t="shared" si="1"/>
        <v>33.5</v>
      </c>
      <c r="Q24" s="92">
        <f t="shared" si="2"/>
        <v>33.5</v>
      </c>
      <c r="R24" s="92">
        <f t="shared" si="3"/>
        <v>0</v>
      </c>
    </row>
    <row r="25" spans="1:18" s="17" customFormat="1" ht="12.75">
      <c r="A25" s="90">
        <v>22</v>
      </c>
      <c r="B25" s="90">
        <v>556</v>
      </c>
      <c r="C25" s="90" t="s">
        <v>15</v>
      </c>
      <c r="D25" s="90" t="s">
        <v>593</v>
      </c>
      <c r="E25" s="84" t="s">
        <v>668</v>
      </c>
      <c r="F25" s="90">
        <v>61</v>
      </c>
      <c r="G25" s="91" t="s">
        <v>667</v>
      </c>
      <c r="H25" s="90" t="s">
        <v>24</v>
      </c>
      <c r="I25" s="91" t="s">
        <v>666</v>
      </c>
      <c r="J25" s="90">
        <v>37797</v>
      </c>
      <c r="K25" s="90">
        <v>4200</v>
      </c>
      <c r="L25" s="102">
        <v>27</v>
      </c>
      <c r="M25" s="90" t="s">
        <v>21</v>
      </c>
      <c r="N25" s="90" t="s">
        <v>22</v>
      </c>
      <c r="O25" s="99">
        <f t="shared" si="0"/>
        <v>0.5</v>
      </c>
      <c r="P25" s="99">
        <f t="shared" si="1"/>
        <v>13.5</v>
      </c>
      <c r="Q25" s="92">
        <f t="shared" si="2"/>
        <v>13.5</v>
      </c>
      <c r="R25" s="92">
        <f t="shared" si="3"/>
        <v>0</v>
      </c>
    </row>
    <row r="26" spans="1:18" s="17" customFormat="1" ht="12.75">
      <c r="A26" s="90">
        <v>23</v>
      </c>
      <c r="B26" s="90">
        <v>557</v>
      </c>
      <c r="C26" s="90" t="s">
        <v>15</v>
      </c>
      <c r="D26" s="90" t="s">
        <v>593</v>
      </c>
      <c r="E26" s="84" t="s">
        <v>665</v>
      </c>
      <c r="F26" s="90">
        <v>61</v>
      </c>
      <c r="G26" s="91" t="s">
        <v>664</v>
      </c>
      <c r="H26" s="90" t="s">
        <v>24</v>
      </c>
      <c r="I26" s="91" t="s">
        <v>663</v>
      </c>
      <c r="J26" s="90">
        <v>37798</v>
      </c>
      <c r="K26" s="90">
        <v>11800</v>
      </c>
      <c r="L26" s="102">
        <v>43</v>
      </c>
      <c r="M26" s="90" t="s">
        <v>21</v>
      </c>
      <c r="N26" s="90" t="s">
        <v>22</v>
      </c>
      <c r="O26" s="99">
        <f t="shared" si="0"/>
        <v>0.5</v>
      </c>
      <c r="P26" s="99">
        <f t="shared" si="1"/>
        <v>21.5</v>
      </c>
      <c r="Q26" s="92">
        <f t="shared" si="2"/>
        <v>21.5</v>
      </c>
      <c r="R26" s="92">
        <f t="shared" si="3"/>
        <v>0</v>
      </c>
    </row>
    <row r="27" spans="1:18" s="17" customFormat="1" ht="12.75">
      <c r="A27" s="90">
        <v>24</v>
      </c>
      <c r="B27" s="90">
        <v>560</v>
      </c>
      <c r="C27" s="90" t="s">
        <v>15</v>
      </c>
      <c r="D27" s="90" t="s">
        <v>593</v>
      </c>
      <c r="E27" s="84" t="s">
        <v>662</v>
      </c>
      <c r="F27" s="90">
        <v>59</v>
      </c>
      <c r="G27" s="90">
        <v>11</v>
      </c>
      <c r="H27" s="90" t="s">
        <v>24</v>
      </c>
      <c r="I27" s="91" t="s">
        <v>661</v>
      </c>
      <c r="J27" s="90">
        <v>36367</v>
      </c>
      <c r="K27" s="90">
        <v>10000</v>
      </c>
      <c r="L27" s="102">
        <v>27</v>
      </c>
      <c r="M27" s="90" t="s">
        <v>21</v>
      </c>
      <c r="N27" s="90" t="s">
        <v>22</v>
      </c>
      <c r="O27" s="99">
        <f t="shared" si="0"/>
        <v>0.5</v>
      </c>
      <c r="P27" s="99">
        <f t="shared" si="1"/>
        <v>13.5</v>
      </c>
      <c r="Q27" s="92">
        <f t="shared" si="2"/>
        <v>13.5</v>
      </c>
      <c r="R27" s="92">
        <f t="shared" si="3"/>
        <v>0</v>
      </c>
    </row>
    <row r="28" spans="1:18" s="17" customFormat="1" ht="12.75">
      <c r="A28" s="90">
        <v>25</v>
      </c>
      <c r="B28" s="90">
        <v>561</v>
      </c>
      <c r="C28" s="90" t="s">
        <v>15</v>
      </c>
      <c r="D28" s="90" t="s">
        <v>593</v>
      </c>
      <c r="E28" s="84" t="s">
        <v>660</v>
      </c>
      <c r="F28" s="90">
        <v>59</v>
      </c>
      <c r="G28" s="90">
        <v>13</v>
      </c>
      <c r="H28" s="90" t="s">
        <v>24</v>
      </c>
      <c r="I28" s="91" t="s">
        <v>659</v>
      </c>
      <c r="J28" s="90">
        <v>36368</v>
      </c>
      <c r="K28" s="90">
        <v>6400</v>
      </c>
      <c r="L28" s="102">
        <v>223</v>
      </c>
      <c r="M28" s="90" t="s">
        <v>21</v>
      </c>
      <c r="N28" s="90" t="s">
        <v>22</v>
      </c>
      <c r="O28" s="99">
        <f t="shared" si="0"/>
        <v>0.5</v>
      </c>
      <c r="P28" s="99">
        <f t="shared" si="1"/>
        <v>111.5</v>
      </c>
      <c r="Q28" s="92">
        <f t="shared" si="2"/>
        <v>111.5</v>
      </c>
      <c r="R28" s="92">
        <f t="shared" si="3"/>
        <v>0</v>
      </c>
    </row>
    <row r="29" spans="1:18" s="17" customFormat="1" ht="12.75">
      <c r="A29" s="90">
        <v>26</v>
      </c>
      <c r="B29" s="90">
        <v>562</v>
      </c>
      <c r="C29" s="90" t="s">
        <v>15</v>
      </c>
      <c r="D29" s="90" t="s">
        <v>593</v>
      </c>
      <c r="E29" s="84" t="s">
        <v>658</v>
      </c>
      <c r="F29" s="90">
        <v>59</v>
      </c>
      <c r="G29" s="90">
        <v>14</v>
      </c>
      <c r="H29" s="90" t="s">
        <v>24</v>
      </c>
      <c r="I29" s="91"/>
      <c r="J29" s="90"/>
      <c r="K29" s="90">
        <v>5000</v>
      </c>
      <c r="L29" s="102">
        <v>188</v>
      </c>
      <c r="M29" s="90" t="s">
        <v>21</v>
      </c>
      <c r="N29" s="90" t="s">
        <v>22</v>
      </c>
      <c r="O29" s="99">
        <f t="shared" si="0"/>
        <v>0.5</v>
      </c>
      <c r="P29" s="99">
        <f t="shared" si="1"/>
        <v>94</v>
      </c>
      <c r="Q29" s="92">
        <f t="shared" si="2"/>
        <v>94</v>
      </c>
      <c r="R29" s="92">
        <f t="shared" si="3"/>
        <v>0</v>
      </c>
    </row>
    <row r="30" spans="1:18" s="17" customFormat="1" ht="12.75">
      <c r="A30" s="90">
        <v>27</v>
      </c>
      <c r="B30" s="90">
        <v>563</v>
      </c>
      <c r="C30" s="90" t="s">
        <v>15</v>
      </c>
      <c r="D30" s="90" t="s">
        <v>593</v>
      </c>
      <c r="E30" s="84" t="s">
        <v>657</v>
      </c>
      <c r="F30" s="90">
        <v>59</v>
      </c>
      <c r="G30" s="91" t="s">
        <v>559</v>
      </c>
      <c r="H30" s="90" t="s">
        <v>24</v>
      </c>
      <c r="I30" s="91"/>
      <c r="J30" s="90"/>
      <c r="K30" s="90">
        <v>5700</v>
      </c>
      <c r="L30" s="102">
        <v>424</v>
      </c>
      <c r="M30" s="90" t="s">
        <v>21</v>
      </c>
      <c r="N30" s="90" t="s">
        <v>22</v>
      </c>
      <c r="O30" s="99">
        <f t="shared" si="0"/>
        <v>0.5</v>
      </c>
      <c r="P30" s="99">
        <f t="shared" si="1"/>
        <v>212</v>
      </c>
      <c r="Q30" s="92">
        <f t="shared" si="2"/>
        <v>212</v>
      </c>
      <c r="R30" s="92">
        <f t="shared" si="3"/>
        <v>0</v>
      </c>
    </row>
    <row r="31" spans="1:18" s="17" customFormat="1" ht="12.75">
      <c r="A31" s="90">
        <v>28</v>
      </c>
      <c r="B31" s="90">
        <v>564</v>
      </c>
      <c r="C31" s="90" t="s">
        <v>15</v>
      </c>
      <c r="D31" s="90" t="s">
        <v>593</v>
      </c>
      <c r="E31" s="84" t="s">
        <v>656</v>
      </c>
      <c r="F31" s="90">
        <v>59</v>
      </c>
      <c r="G31" s="90">
        <v>16</v>
      </c>
      <c r="H31" s="90" t="s">
        <v>24</v>
      </c>
      <c r="I31" s="91"/>
      <c r="J31" s="90"/>
      <c r="K31" s="90">
        <v>5000</v>
      </c>
      <c r="L31" s="102">
        <v>645</v>
      </c>
      <c r="M31" s="90" t="s">
        <v>21</v>
      </c>
      <c r="N31" s="90" t="s">
        <v>22</v>
      </c>
      <c r="O31" s="99">
        <f t="shared" si="0"/>
        <v>0.5</v>
      </c>
      <c r="P31" s="99">
        <f t="shared" si="1"/>
        <v>322.5</v>
      </c>
      <c r="Q31" s="92">
        <f t="shared" si="2"/>
        <v>322.5</v>
      </c>
      <c r="R31" s="92">
        <f t="shared" si="3"/>
        <v>0</v>
      </c>
    </row>
    <row r="32" spans="1:18" s="17" customFormat="1" ht="12.75">
      <c r="A32" s="90">
        <v>29</v>
      </c>
      <c r="B32" s="90">
        <v>565</v>
      </c>
      <c r="C32" s="90" t="s">
        <v>15</v>
      </c>
      <c r="D32" s="90" t="s">
        <v>593</v>
      </c>
      <c r="E32" s="84" t="s">
        <v>655</v>
      </c>
      <c r="F32" s="90">
        <v>59</v>
      </c>
      <c r="G32" s="90">
        <v>17</v>
      </c>
      <c r="H32" s="90" t="s">
        <v>24</v>
      </c>
      <c r="I32" s="91"/>
      <c r="J32" s="90"/>
      <c r="K32" s="90">
        <v>5000</v>
      </c>
      <c r="L32" s="102">
        <v>736</v>
      </c>
      <c r="M32" s="90" t="s">
        <v>21</v>
      </c>
      <c r="N32" s="90" t="s">
        <v>22</v>
      </c>
      <c r="O32" s="99">
        <f t="shared" si="0"/>
        <v>0.5</v>
      </c>
      <c r="P32" s="99">
        <f t="shared" si="1"/>
        <v>368</v>
      </c>
      <c r="Q32" s="92">
        <f t="shared" si="2"/>
        <v>368</v>
      </c>
      <c r="R32" s="92">
        <f t="shared" si="3"/>
        <v>0</v>
      </c>
    </row>
    <row r="33" spans="1:18" s="17" customFormat="1" ht="12.75">
      <c r="A33" s="90">
        <v>30</v>
      </c>
      <c r="B33" s="90">
        <v>566</v>
      </c>
      <c r="C33" s="90" t="s">
        <v>15</v>
      </c>
      <c r="D33" s="90" t="s">
        <v>593</v>
      </c>
      <c r="E33" s="84" t="s">
        <v>654</v>
      </c>
      <c r="F33" s="90">
        <v>59</v>
      </c>
      <c r="G33" s="90">
        <v>18</v>
      </c>
      <c r="H33" s="90" t="s">
        <v>24</v>
      </c>
      <c r="I33" s="91"/>
      <c r="J33" s="90"/>
      <c r="K33" s="90">
        <v>5000</v>
      </c>
      <c r="L33" s="102">
        <v>571</v>
      </c>
      <c r="M33" s="90" t="s">
        <v>21</v>
      </c>
      <c r="N33" s="90" t="s">
        <v>22</v>
      </c>
      <c r="O33" s="99">
        <f t="shared" si="0"/>
        <v>0.5</v>
      </c>
      <c r="P33" s="99">
        <f t="shared" si="1"/>
        <v>285.5</v>
      </c>
      <c r="Q33" s="92">
        <f t="shared" si="2"/>
        <v>285.5</v>
      </c>
      <c r="R33" s="92">
        <f t="shared" si="3"/>
        <v>0</v>
      </c>
    </row>
    <row r="34" spans="1:18" s="17" customFormat="1" ht="12.75">
      <c r="A34" s="90">
        <v>31</v>
      </c>
      <c r="B34" s="90">
        <v>567</v>
      </c>
      <c r="C34" s="90" t="s">
        <v>15</v>
      </c>
      <c r="D34" s="90" t="s">
        <v>593</v>
      </c>
      <c r="E34" s="84" t="s">
        <v>654</v>
      </c>
      <c r="F34" s="90">
        <v>59</v>
      </c>
      <c r="G34" s="90">
        <v>18</v>
      </c>
      <c r="H34" s="90" t="s">
        <v>24</v>
      </c>
      <c r="I34" s="91"/>
      <c r="J34" s="90"/>
      <c r="K34" s="90">
        <v>5000</v>
      </c>
      <c r="L34" s="102">
        <v>100</v>
      </c>
      <c r="M34" s="90" t="s">
        <v>21</v>
      </c>
      <c r="N34" s="90" t="s">
        <v>22</v>
      </c>
      <c r="O34" s="99">
        <f t="shared" si="0"/>
        <v>0.5</v>
      </c>
      <c r="P34" s="99">
        <f t="shared" si="1"/>
        <v>50</v>
      </c>
      <c r="Q34" s="92">
        <f t="shared" si="2"/>
        <v>50</v>
      </c>
      <c r="R34" s="92">
        <f t="shared" si="3"/>
        <v>0</v>
      </c>
    </row>
    <row r="35" spans="1:18" s="17" customFormat="1" ht="12.75">
      <c r="A35" s="90">
        <v>32</v>
      </c>
      <c r="B35" s="90">
        <v>569</v>
      </c>
      <c r="C35" s="90" t="s">
        <v>15</v>
      </c>
      <c r="D35" s="90" t="s">
        <v>593</v>
      </c>
      <c r="E35" s="84" t="s">
        <v>653</v>
      </c>
      <c r="F35" s="90">
        <v>59</v>
      </c>
      <c r="G35" s="91" t="s">
        <v>559</v>
      </c>
      <c r="H35" s="90" t="s">
        <v>24</v>
      </c>
      <c r="I35" s="91"/>
      <c r="J35" s="90"/>
      <c r="K35" s="90">
        <v>1000</v>
      </c>
      <c r="L35" s="102">
        <v>14</v>
      </c>
      <c r="M35" s="90" t="s">
        <v>21</v>
      </c>
      <c r="N35" s="90" t="s">
        <v>22</v>
      </c>
      <c r="O35" s="99">
        <f t="shared" si="0"/>
        <v>0.5</v>
      </c>
      <c r="P35" s="99">
        <f t="shared" si="1"/>
        <v>7</v>
      </c>
      <c r="Q35" s="92">
        <f t="shared" si="2"/>
        <v>7</v>
      </c>
      <c r="R35" s="92">
        <f t="shared" si="3"/>
        <v>0</v>
      </c>
    </row>
    <row r="36" spans="1:18" s="17" customFormat="1" ht="12.75">
      <c r="A36" s="90">
        <v>33</v>
      </c>
      <c r="B36" s="90">
        <v>570</v>
      </c>
      <c r="C36" s="90" t="s">
        <v>15</v>
      </c>
      <c r="D36" s="90" t="s">
        <v>593</v>
      </c>
      <c r="E36" s="84" t="s">
        <v>653</v>
      </c>
      <c r="F36" s="90">
        <v>59</v>
      </c>
      <c r="G36" s="91" t="s">
        <v>559</v>
      </c>
      <c r="H36" s="90" t="s">
        <v>24</v>
      </c>
      <c r="I36" s="91"/>
      <c r="J36" s="90"/>
      <c r="K36" s="90">
        <v>1000</v>
      </c>
      <c r="L36" s="102">
        <v>111</v>
      </c>
      <c r="M36" s="90" t="s">
        <v>21</v>
      </c>
      <c r="N36" s="90" t="s">
        <v>22</v>
      </c>
      <c r="O36" s="99">
        <f t="shared" ref="O36:O57" si="4">IF(L36&gt;1000,1.3,0.5)</f>
        <v>0.5</v>
      </c>
      <c r="P36" s="99">
        <f t="shared" ref="P36:P67" si="5">O36*L36</f>
        <v>55.5</v>
      </c>
      <c r="Q36" s="92">
        <f t="shared" si="2"/>
        <v>55.5</v>
      </c>
      <c r="R36" s="92">
        <f t="shared" si="3"/>
        <v>0</v>
      </c>
    </row>
    <row r="37" spans="1:18" s="17" customFormat="1" ht="12.75">
      <c r="A37" s="90">
        <v>34</v>
      </c>
      <c r="B37" s="90">
        <v>571</v>
      </c>
      <c r="C37" s="90" t="s">
        <v>15</v>
      </c>
      <c r="D37" s="90" t="s">
        <v>593</v>
      </c>
      <c r="E37" s="84" t="s">
        <v>652</v>
      </c>
      <c r="F37" s="90">
        <v>59</v>
      </c>
      <c r="G37" s="91" t="s">
        <v>651</v>
      </c>
      <c r="H37" s="90" t="s">
        <v>24</v>
      </c>
      <c r="I37" s="91"/>
      <c r="J37" s="90"/>
      <c r="K37" s="90">
        <v>3300</v>
      </c>
      <c r="L37" s="102">
        <v>363</v>
      </c>
      <c r="M37" s="90" t="s">
        <v>21</v>
      </c>
      <c r="N37" s="90" t="s">
        <v>22</v>
      </c>
      <c r="O37" s="99">
        <f t="shared" si="4"/>
        <v>0.5</v>
      </c>
      <c r="P37" s="99">
        <f t="shared" si="5"/>
        <v>181.5</v>
      </c>
      <c r="Q37" s="92">
        <f t="shared" si="2"/>
        <v>181.5</v>
      </c>
      <c r="R37" s="92">
        <f t="shared" si="3"/>
        <v>0</v>
      </c>
    </row>
    <row r="38" spans="1:18" s="17" customFormat="1" ht="12.75">
      <c r="A38" s="90">
        <v>35</v>
      </c>
      <c r="B38" s="90">
        <v>572</v>
      </c>
      <c r="C38" s="90" t="s">
        <v>15</v>
      </c>
      <c r="D38" s="90" t="s">
        <v>593</v>
      </c>
      <c r="E38" s="84" t="s">
        <v>652</v>
      </c>
      <c r="F38" s="90">
        <v>59</v>
      </c>
      <c r="G38" s="91" t="s">
        <v>651</v>
      </c>
      <c r="H38" s="90" t="s">
        <v>24</v>
      </c>
      <c r="I38" s="91"/>
      <c r="J38" s="90"/>
      <c r="K38" s="90">
        <v>3300</v>
      </c>
      <c r="L38" s="102">
        <v>34</v>
      </c>
      <c r="M38" s="90" t="s">
        <v>21</v>
      </c>
      <c r="N38" s="90" t="s">
        <v>22</v>
      </c>
      <c r="O38" s="99">
        <f t="shared" si="4"/>
        <v>0.5</v>
      </c>
      <c r="P38" s="99">
        <f t="shared" si="5"/>
        <v>17</v>
      </c>
      <c r="Q38" s="92">
        <f t="shared" si="2"/>
        <v>17</v>
      </c>
      <c r="R38" s="92">
        <f t="shared" si="3"/>
        <v>0</v>
      </c>
    </row>
    <row r="39" spans="1:18" s="17" customFormat="1" ht="12.75">
      <c r="A39" s="90">
        <v>36</v>
      </c>
      <c r="B39" s="90">
        <v>573</v>
      </c>
      <c r="C39" s="90" t="s">
        <v>15</v>
      </c>
      <c r="D39" s="90" t="s">
        <v>593</v>
      </c>
      <c r="E39" s="84" t="s">
        <v>650</v>
      </c>
      <c r="F39" s="90">
        <v>59</v>
      </c>
      <c r="G39" s="90">
        <v>20</v>
      </c>
      <c r="H39" s="90" t="s">
        <v>24</v>
      </c>
      <c r="I39" s="91"/>
      <c r="J39" s="90"/>
      <c r="K39" s="90">
        <v>5000</v>
      </c>
      <c r="L39" s="102">
        <v>6</v>
      </c>
      <c r="M39" s="90" t="s">
        <v>21</v>
      </c>
      <c r="N39" s="90" t="s">
        <v>22</v>
      </c>
      <c r="O39" s="99">
        <f t="shared" si="4"/>
        <v>0.5</v>
      </c>
      <c r="P39" s="99">
        <f t="shared" si="5"/>
        <v>3</v>
      </c>
      <c r="Q39" s="92">
        <f t="shared" si="2"/>
        <v>3</v>
      </c>
      <c r="R39" s="92">
        <f t="shared" si="3"/>
        <v>0</v>
      </c>
    </row>
    <row r="40" spans="1:18" s="17" customFormat="1" ht="12.75">
      <c r="A40" s="90">
        <v>37</v>
      </c>
      <c r="B40" s="90">
        <v>574</v>
      </c>
      <c r="C40" s="90" t="s">
        <v>15</v>
      </c>
      <c r="D40" s="90" t="s">
        <v>593</v>
      </c>
      <c r="E40" s="84" t="s">
        <v>650</v>
      </c>
      <c r="F40" s="90">
        <v>59</v>
      </c>
      <c r="G40" s="90">
        <v>20</v>
      </c>
      <c r="H40" s="90" t="s">
        <v>24</v>
      </c>
      <c r="I40" s="91"/>
      <c r="J40" s="90"/>
      <c r="K40" s="90">
        <v>5000</v>
      </c>
      <c r="L40" s="102">
        <v>585</v>
      </c>
      <c r="M40" s="90" t="s">
        <v>21</v>
      </c>
      <c r="N40" s="90" t="s">
        <v>22</v>
      </c>
      <c r="O40" s="99">
        <f t="shared" si="4"/>
        <v>0.5</v>
      </c>
      <c r="P40" s="99">
        <f t="shared" si="5"/>
        <v>292.5</v>
      </c>
      <c r="Q40" s="92">
        <f t="shared" si="2"/>
        <v>292.5</v>
      </c>
      <c r="R40" s="92">
        <f t="shared" si="3"/>
        <v>0</v>
      </c>
    </row>
    <row r="41" spans="1:18" s="17" customFormat="1" ht="12.75">
      <c r="A41" s="90">
        <v>38</v>
      </c>
      <c r="B41" s="90">
        <v>575</v>
      </c>
      <c r="C41" s="90" t="s">
        <v>15</v>
      </c>
      <c r="D41" s="90" t="s">
        <v>593</v>
      </c>
      <c r="E41" s="84" t="s">
        <v>649</v>
      </c>
      <c r="F41" s="90">
        <v>59</v>
      </c>
      <c r="G41" s="90">
        <v>21</v>
      </c>
      <c r="H41" s="90" t="s">
        <v>24</v>
      </c>
      <c r="I41" s="91" t="s">
        <v>648</v>
      </c>
      <c r="J41" s="90">
        <v>31876</v>
      </c>
      <c r="K41" s="90">
        <v>10000</v>
      </c>
      <c r="L41" s="102">
        <v>1808</v>
      </c>
      <c r="M41" s="90" t="s">
        <v>21</v>
      </c>
      <c r="N41" s="90" t="s">
        <v>22</v>
      </c>
      <c r="O41" s="99">
        <f t="shared" si="4"/>
        <v>1.3</v>
      </c>
      <c r="P41" s="99">
        <f t="shared" si="5"/>
        <v>2350.4</v>
      </c>
      <c r="Q41" s="92">
        <f t="shared" si="2"/>
        <v>2350.4</v>
      </c>
      <c r="R41" s="92">
        <f t="shared" si="3"/>
        <v>0</v>
      </c>
    </row>
    <row r="42" spans="1:18" s="17" customFormat="1" ht="12.75">
      <c r="A42" s="90">
        <v>39</v>
      </c>
      <c r="B42" s="90">
        <v>576</v>
      </c>
      <c r="C42" s="90" t="s">
        <v>15</v>
      </c>
      <c r="D42" s="90" t="s">
        <v>593</v>
      </c>
      <c r="E42" s="84" t="s">
        <v>647</v>
      </c>
      <c r="F42" s="90">
        <v>59</v>
      </c>
      <c r="G42" s="90">
        <v>22</v>
      </c>
      <c r="H42" s="90" t="s">
        <v>24</v>
      </c>
      <c r="I42" s="91"/>
      <c r="J42" s="90"/>
      <c r="K42" s="90">
        <v>5000</v>
      </c>
      <c r="L42" s="102">
        <v>554</v>
      </c>
      <c r="M42" s="90" t="s">
        <v>21</v>
      </c>
      <c r="N42" s="90" t="s">
        <v>22</v>
      </c>
      <c r="O42" s="99">
        <f t="shared" si="4"/>
        <v>0.5</v>
      </c>
      <c r="P42" s="99">
        <f t="shared" si="5"/>
        <v>277</v>
      </c>
      <c r="Q42" s="92">
        <f t="shared" si="2"/>
        <v>277</v>
      </c>
      <c r="R42" s="92">
        <f t="shared" si="3"/>
        <v>0</v>
      </c>
    </row>
    <row r="43" spans="1:18" s="17" customFormat="1" ht="12.75">
      <c r="A43" s="90">
        <v>40</v>
      </c>
      <c r="B43" s="90">
        <v>577</v>
      </c>
      <c r="C43" s="90" t="s">
        <v>15</v>
      </c>
      <c r="D43" s="90" t="s">
        <v>593</v>
      </c>
      <c r="E43" s="84" t="s">
        <v>647</v>
      </c>
      <c r="F43" s="90">
        <v>59</v>
      </c>
      <c r="G43" s="90">
        <v>22</v>
      </c>
      <c r="H43" s="90" t="s">
        <v>24</v>
      </c>
      <c r="I43" s="91"/>
      <c r="J43" s="90"/>
      <c r="K43" s="90">
        <v>5000</v>
      </c>
      <c r="L43" s="102">
        <v>260</v>
      </c>
      <c r="M43" s="90" t="s">
        <v>21</v>
      </c>
      <c r="N43" s="90" t="s">
        <v>22</v>
      </c>
      <c r="O43" s="99">
        <f t="shared" si="4"/>
        <v>0.5</v>
      </c>
      <c r="P43" s="99">
        <f t="shared" si="5"/>
        <v>130</v>
      </c>
      <c r="Q43" s="92">
        <f t="shared" si="2"/>
        <v>130</v>
      </c>
      <c r="R43" s="92">
        <f t="shared" si="3"/>
        <v>0</v>
      </c>
    </row>
    <row r="44" spans="1:18" s="17" customFormat="1" ht="12.75">
      <c r="A44" s="90">
        <v>41</v>
      </c>
      <c r="B44" s="90">
        <v>578</v>
      </c>
      <c r="C44" s="90" t="s">
        <v>15</v>
      </c>
      <c r="D44" s="90" t="s">
        <v>593</v>
      </c>
      <c r="E44" s="84" t="s">
        <v>646</v>
      </c>
      <c r="F44" s="90">
        <v>59</v>
      </c>
      <c r="G44" s="90">
        <v>23</v>
      </c>
      <c r="H44" s="90" t="s">
        <v>24</v>
      </c>
      <c r="I44" s="91"/>
      <c r="J44" s="90"/>
      <c r="K44" s="90">
        <v>8100</v>
      </c>
      <c r="L44" s="102">
        <v>29</v>
      </c>
      <c r="M44" s="90" t="s">
        <v>21</v>
      </c>
      <c r="N44" s="90" t="s">
        <v>22</v>
      </c>
      <c r="O44" s="99">
        <f t="shared" si="4"/>
        <v>0.5</v>
      </c>
      <c r="P44" s="99">
        <f t="shared" si="5"/>
        <v>14.5</v>
      </c>
      <c r="Q44" s="92">
        <f t="shared" si="2"/>
        <v>14.5</v>
      </c>
      <c r="R44" s="92">
        <f t="shared" si="3"/>
        <v>0</v>
      </c>
    </row>
    <row r="45" spans="1:18" s="17" customFormat="1" ht="12.75">
      <c r="A45" s="90">
        <v>42</v>
      </c>
      <c r="B45" s="90">
        <v>579</v>
      </c>
      <c r="C45" s="90" t="s">
        <v>15</v>
      </c>
      <c r="D45" s="90" t="s">
        <v>593</v>
      </c>
      <c r="E45" s="84" t="s">
        <v>646</v>
      </c>
      <c r="F45" s="90">
        <v>59</v>
      </c>
      <c r="G45" s="90">
        <v>23</v>
      </c>
      <c r="H45" s="90" t="s">
        <v>24</v>
      </c>
      <c r="I45" s="91"/>
      <c r="J45" s="90"/>
      <c r="K45" s="90">
        <v>8100</v>
      </c>
      <c r="L45" s="102">
        <v>918</v>
      </c>
      <c r="M45" s="90" t="s">
        <v>21</v>
      </c>
      <c r="N45" s="90" t="s">
        <v>22</v>
      </c>
      <c r="O45" s="99">
        <f t="shared" si="4"/>
        <v>0.5</v>
      </c>
      <c r="P45" s="99">
        <f t="shared" si="5"/>
        <v>459</v>
      </c>
      <c r="Q45" s="92">
        <f t="shared" si="2"/>
        <v>459</v>
      </c>
      <c r="R45" s="92">
        <f t="shared" si="3"/>
        <v>0</v>
      </c>
    </row>
    <row r="46" spans="1:18" s="17" customFormat="1" ht="12.75">
      <c r="A46" s="90">
        <v>43</v>
      </c>
      <c r="B46" s="90">
        <v>580</v>
      </c>
      <c r="C46" s="90" t="s">
        <v>15</v>
      </c>
      <c r="D46" s="90" t="s">
        <v>593</v>
      </c>
      <c r="E46" s="84" t="s">
        <v>645</v>
      </c>
      <c r="F46" s="90">
        <v>59</v>
      </c>
      <c r="G46" s="90">
        <v>24</v>
      </c>
      <c r="H46" s="90" t="s">
        <v>24</v>
      </c>
      <c r="I46" s="91"/>
      <c r="J46" s="90"/>
      <c r="K46" s="90">
        <v>10000</v>
      </c>
      <c r="L46" s="102">
        <v>1322</v>
      </c>
      <c r="M46" s="90" t="s">
        <v>21</v>
      </c>
      <c r="N46" s="90" t="s">
        <v>22</v>
      </c>
      <c r="O46" s="99">
        <f t="shared" si="4"/>
        <v>1.3</v>
      </c>
      <c r="P46" s="99">
        <f t="shared" si="5"/>
        <v>1718.6000000000001</v>
      </c>
      <c r="Q46" s="92">
        <f t="shared" si="2"/>
        <v>1718.6000000000001</v>
      </c>
      <c r="R46" s="92">
        <f t="shared" si="3"/>
        <v>0</v>
      </c>
    </row>
    <row r="47" spans="1:18" s="17" customFormat="1" ht="12.75">
      <c r="A47" s="90">
        <v>44</v>
      </c>
      <c r="B47" s="90">
        <v>581</v>
      </c>
      <c r="C47" s="90" t="s">
        <v>15</v>
      </c>
      <c r="D47" s="90" t="s">
        <v>593</v>
      </c>
      <c r="E47" s="84" t="s">
        <v>644</v>
      </c>
      <c r="F47" s="90">
        <v>59</v>
      </c>
      <c r="G47" s="90">
        <v>25</v>
      </c>
      <c r="H47" s="90" t="s">
        <v>24</v>
      </c>
      <c r="I47" s="91" t="s">
        <v>643</v>
      </c>
      <c r="J47" s="90">
        <v>36366</v>
      </c>
      <c r="K47" s="90">
        <v>10000</v>
      </c>
      <c r="L47" s="102">
        <v>1292</v>
      </c>
      <c r="M47" s="90" t="s">
        <v>21</v>
      </c>
      <c r="N47" s="90" t="s">
        <v>22</v>
      </c>
      <c r="O47" s="99">
        <f t="shared" si="4"/>
        <v>1.3</v>
      </c>
      <c r="P47" s="99">
        <f t="shared" si="5"/>
        <v>1679.6000000000001</v>
      </c>
      <c r="Q47" s="92">
        <f t="shared" si="2"/>
        <v>1679.6000000000001</v>
      </c>
      <c r="R47" s="92">
        <f t="shared" si="3"/>
        <v>0</v>
      </c>
    </row>
    <row r="48" spans="1:18" s="17" customFormat="1" ht="12.75">
      <c r="A48" s="90">
        <v>45</v>
      </c>
      <c r="B48" s="90">
        <v>582</v>
      </c>
      <c r="C48" s="90" t="s">
        <v>15</v>
      </c>
      <c r="D48" s="90" t="s">
        <v>593</v>
      </c>
      <c r="E48" s="84" t="s">
        <v>642</v>
      </c>
      <c r="F48" s="90">
        <v>59</v>
      </c>
      <c r="G48" s="90">
        <v>26</v>
      </c>
      <c r="H48" s="90" t="s">
        <v>24</v>
      </c>
      <c r="I48" s="91" t="s">
        <v>641</v>
      </c>
      <c r="J48" s="90">
        <v>34138</v>
      </c>
      <c r="K48" s="90">
        <v>6000</v>
      </c>
      <c r="L48" s="102">
        <v>813</v>
      </c>
      <c r="M48" s="90" t="s">
        <v>21</v>
      </c>
      <c r="N48" s="90" t="s">
        <v>22</v>
      </c>
      <c r="O48" s="99">
        <f t="shared" si="4"/>
        <v>0.5</v>
      </c>
      <c r="P48" s="99">
        <f t="shared" si="5"/>
        <v>406.5</v>
      </c>
      <c r="Q48" s="92">
        <f t="shared" si="2"/>
        <v>406.5</v>
      </c>
      <c r="R48" s="92">
        <f t="shared" si="3"/>
        <v>0</v>
      </c>
    </row>
    <row r="49" spans="1:18" s="17" customFormat="1" ht="12.75">
      <c r="A49" s="90">
        <v>46</v>
      </c>
      <c r="B49" s="90">
        <v>583</v>
      </c>
      <c r="C49" s="90" t="s">
        <v>15</v>
      </c>
      <c r="D49" s="90" t="s">
        <v>593</v>
      </c>
      <c r="E49" s="84" t="s">
        <v>640</v>
      </c>
      <c r="F49" s="90">
        <v>59</v>
      </c>
      <c r="G49" s="90">
        <v>28</v>
      </c>
      <c r="H49" s="90" t="s">
        <v>24</v>
      </c>
      <c r="I49" s="91"/>
      <c r="J49" s="90"/>
      <c r="K49" s="90">
        <v>5500</v>
      </c>
      <c r="L49" s="102">
        <v>629</v>
      </c>
      <c r="M49" s="90" t="s">
        <v>21</v>
      </c>
      <c r="N49" s="90" t="s">
        <v>22</v>
      </c>
      <c r="O49" s="99">
        <f t="shared" si="4"/>
        <v>0.5</v>
      </c>
      <c r="P49" s="99">
        <f t="shared" si="5"/>
        <v>314.5</v>
      </c>
      <c r="Q49" s="92">
        <f t="shared" si="2"/>
        <v>314.5</v>
      </c>
      <c r="R49" s="92">
        <f t="shared" si="3"/>
        <v>0</v>
      </c>
    </row>
    <row r="50" spans="1:18" s="17" customFormat="1" ht="12.75">
      <c r="A50" s="90">
        <v>47</v>
      </c>
      <c r="B50" s="90">
        <v>584</v>
      </c>
      <c r="C50" s="90" t="s">
        <v>15</v>
      </c>
      <c r="D50" s="90" t="s">
        <v>593</v>
      </c>
      <c r="E50" s="84" t="s">
        <v>639</v>
      </c>
      <c r="F50" s="90">
        <v>59</v>
      </c>
      <c r="G50" s="90">
        <v>28</v>
      </c>
      <c r="H50" s="90" t="s">
        <v>24</v>
      </c>
      <c r="I50" s="91" t="s">
        <v>638</v>
      </c>
      <c r="J50" s="90">
        <v>36370</v>
      </c>
      <c r="K50" s="90" t="s">
        <v>637</v>
      </c>
      <c r="L50" s="102">
        <v>715</v>
      </c>
      <c r="M50" s="90" t="s">
        <v>21</v>
      </c>
      <c r="N50" s="90" t="s">
        <v>22</v>
      </c>
      <c r="O50" s="99">
        <f t="shared" si="4"/>
        <v>0.5</v>
      </c>
      <c r="P50" s="99">
        <f t="shared" si="5"/>
        <v>357.5</v>
      </c>
      <c r="Q50" s="92">
        <f t="shared" si="2"/>
        <v>357.5</v>
      </c>
      <c r="R50" s="92">
        <f t="shared" si="3"/>
        <v>0</v>
      </c>
    </row>
    <row r="51" spans="1:18" s="17" customFormat="1" ht="12.75">
      <c r="A51" s="90">
        <v>48</v>
      </c>
      <c r="B51" s="90">
        <v>585</v>
      </c>
      <c r="C51" s="90" t="s">
        <v>15</v>
      </c>
      <c r="D51" s="90" t="s">
        <v>593</v>
      </c>
      <c r="E51" s="84" t="s">
        <v>636</v>
      </c>
      <c r="F51" s="90">
        <v>59</v>
      </c>
      <c r="G51" s="90">
        <v>29</v>
      </c>
      <c r="H51" s="90" t="s">
        <v>24</v>
      </c>
      <c r="I51" s="91" t="s">
        <v>635</v>
      </c>
      <c r="J51" s="90">
        <v>36372</v>
      </c>
      <c r="K51" s="90">
        <v>5000</v>
      </c>
      <c r="L51" s="102">
        <v>1129</v>
      </c>
      <c r="M51" s="90" t="s">
        <v>21</v>
      </c>
      <c r="N51" s="90" t="s">
        <v>22</v>
      </c>
      <c r="O51" s="99">
        <f t="shared" si="4"/>
        <v>1.3</v>
      </c>
      <c r="P51" s="99">
        <f t="shared" si="5"/>
        <v>1467.7</v>
      </c>
      <c r="Q51" s="92">
        <f t="shared" si="2"/>
        <v>1467.7</v>
      </c>
      <c r="R51" s="92">
        <f t="shared" si="3"/>
        <v>0</v>
      </c>
    </row>
    <row r="52" spans="1:18" s="17" customFormat="1" ht="12.75">
      <c r="A52" s="90">
        <v>49</v>
      </c>
      <c r="B52" s="90">
        <v>586</v>
      </c>
      <c r="C52" s="90" t="s">
        <v>15</v>
      </c>
      <c r="D52" s="90" t="s">
        <v>593</v>
      </c>
      <c r="E52" s="84" t="s">
        <v>634</v>
      </c>
      <c r="F52" s="90">
        <v>59</v>
      </c>
      <c r="G52" s="90">
        <v>31</v>
      </c>
      <c r="H52" s="90" t="s">
        <v>24</v>
      </c>
      <c r="I52" s="91"/>
      <c r="J52" s="90"/>
      <c r="K52" s="90">
        <v>5000</v>
      </c>
      <c r="L52" s="102">
        <v>618</v>
      </c>
      <c r="M52" s="90" t="s">
        <v>21</v>
      </c>
      <c r="N52" s="90" t="s">
        <v>22</v>
      </c>
      <c r="O52" s="99">
        <f t="shared" si="4"/>
        <v>0.5</v>
      </c>
      <c r="P52" s="99">
        <f t="shared" si="5"/>
        <v>309</v>
      </c>
      <c r="Q52" s="92">
        <f t="shared" si="2"/>
        <v>309</v>
      </c>
      <c r="R52" s="92">
        <f t="shared" si="3"/>
        <v>0</v>
      </c>
    </row>
    <row r="53" spans="1:18" s="17" customFormat="1" ht="12.75">
      <c r="A53" s="90">
        <v>50</v>
      </c>
      <c r="B53" s="90">
        <v>587</v>
      </c>
      <c r="C53" s="90" t="s">
        <v>15</v>
      </c>
      <c r="D53" s="90" t="s">
        <v>593</v>
      </c>
      <c r="E53" s="84" t="s">
        <v>633</v>
      </c>
      <c r="F53" s="90">
        <v>59</v>
      </c>
      <c r="G53" s="90">
        <v>32</v>
      </c>
      <c r="H53" s="90" t="s">
        <v>24</v>
      </c>
      <c r="I53" s="91"/>
      <c r="J53" s="90"/>
      <c r="K53" s="90">
        <v>7500</v>
      </c>
      <c r="L53" s="102">
        <v>1195</v>
      </c>
      <c r="M53" s="90" t="s">
        <v>21</v>
      </c>
      <c r="N53" s="90" t="s">
        <v>22</v>
      </c>
      <c r="O53" s="99">
        <f t="shared" si="4"/>
        <v>1.3</v>
      </c>
      <c r="P53" s="99">
        <f t="shared" si="5"/>
        <v>1553.5</v>
      </c>
      <c r="Q53" s="92">
        <f t="shared" si="2"/>
        <v>1553.5</v>
      </c>
      <c r="R53" s="92">
        <f t="shared" si="3"/>
        <v>0</v>
      </c>
    </row>
    <row r="54" spans="1:18" s="17" customFormat="1" ht="12.75">
      <c r="A54" s="90">
        <v>51</v>
      </c>
      <c r="B54" s="90">
        <v>588</v>
      </c>
      <c r="C54" s="90" t="s">
        <v>15</v>
      </c>
      <c r="D54" s="90" t="s">
        <v>593</v>
      </c>
      <c r="E54" s="84" t="s">
        <v>632</v>
      </c>
      <c r="F54" s="90">
        <v>59</v>
      </c>
      <c r="G54" s="90">
        <v>33</v>
      </c>
      <c r="H54" s="90" t="s">
        <v>24</v>
      </c>
      <c r="I54" s="91"/>
      <c r="J54" s="90"/>
      <c r="K54" s="90">
        <v>15000</v>
      </c>
      <c r="L54" s="102">
        <v>2465</v>
      </c>
      <c r="M54" s="90" t="s">
        <v>21</v>
      </c>
      <c r="N54" s="90" t="s">
        <v>22</v>
      </c>
      <c r="O54" s="99">
        <f t="shared" si="4"/>
        <v>1.3</v>
      </c>
      <c r="P54" s="99">
        <f t="shared" si="5"/>
        <v>3204.5</v>
      </c>
      <c r="Q54" s="92">
        <f t="shared" si="2"/>
        <v>3204.5</v>
      </c>
      <c r="R54" s="92">
        <f t="shared" si="3"/>
        <v>0</v>
      </c>
    </row>
    <row r="55" spans="1:18" s="17" customFormat="1" ht="12.75">
      <c r="A55" s="90">
        <v>52</v>
      </c>
      <c r="B55" s="90">
        <v>589</v>
      </c>
      <c r="C55" s="90" t="s">
        <v>15</v>
      </c>
      <c r="D55" s="90" t="s">
        <v>593</v>
      </c>
      <c r="E55" s="84" t="s">
        <v>597</v>
      </c>
      <c r="F55" s="90">
        <v>59</v>
      </c>
      <c r="G55" s="90">
        <v>34</v>
      </c>
      <c r="H55" s="90" t="s">
        <v>24</v>
      </c>
      <c r="I55" s="91"/>
      <c r="J55" s="90"/>
      <c r="K55" s="90">
        <v>11000</v>
      </c>
      <c r="L55" s="102">
        <v>1795</v>
      </c>
      <c r="M55" s="90" t="s">
        <v>21</v>
      </c>
      <c r="N55" s="90" t="s">
        <v>22</v>
      </c>
      <c r="O55" s="99">
        <f t="shared" si="4"/>
        <v>1.3</v>
      </c>
      <c r="P55" s="99">
        <f t="shared" si="5"/>
        <v>2333.5</v>
      </c>
      <c r="Q55" s="92">
        <f t="shared" si="2"/>
        <v>2333.5</v>
      </c>
      <c r="R55" s="92">
        <f t="shared" si="3"/>
        <v>0</v>
      </c>
    </row>
    <row r="56" spans="1:18" s="17" customFormat="1" ht="12.75">
      <c r="A56" s="90">
        <v>53</v>
      </c>
      <c r="B56" s="90">
        <v>590</v>
      </c>
      <c r="C56" s="90" t="s">
        <v>15</v>
      </c>
      <c r="D56" s="90" t="s">
        <v>593</v>
      </c>
      <c r="E56" s="84" t="s">
        <v>631</v>
      </c>
      <c r="F56" s="90">
        <v>59</v>
      </c>
      <c r="G56" s="90">
        <v>35</v>
      </c>
      <c r="H56" s="90" t="s">
        <v>24</v>
      </c>
      <c r="I56" s="91" t="s">
        <v>630</v>
      </c>
      <c r="J56" s="90">
        <v>36375</v>
      </c>
      <c r="K56" s="90">
        <v>7500</v>
      </c>
      <c r="L56" s="102">
        <v>1183</v>
      </c>
      <c r="M56" s="90" t="s">
        <v>21</v>
      </c>
      <c r="N56" s="90" t="s">
        <v>22</v>
      </c>
      <c r="O56" s="99">
        <f t="shared" si="4"/>
        <v>1.3</v>
      </c>
      <c r="P56" s="99">
        <f t="shared" si="5"/>
        <v>1537.9</v>
      </c>
      <c r="Q56" s="92">
        <f t="shared" si="2"/>
        <v>1537.9</v>
      </c>
      <c r="R56" s="92">
        <f t="shared" si="3"/>
        <v>0</v>
      </c>
    </row>
    <row r="57" spans="1:18" s="17" customFormat="1" ht="12.75">
      <c r="A57" s="90">
        <v>54</v>
      </c>
      <c r="B57" s="90">
        <v>591</v>
      </c>
      <c r="C57" s="90" t="s">
        <v>15</v>
      </c>
      <c r="D57" s="90" t="s">
        <v>593</v>
      </c>
      <c r="E57" s="84" t="s">
        <v>628</v>
      </c>
      <c r="F57" s="90">
        <v>59</v>
      </c>
      <c r="G57" s="90">
        <v>36</v>
      </c>
      <c r="H57" s="90" t="s">
        <v>24</v>
      </c>
      <c r="I57" s="91" t="s">
        <v>629</v>
      </c>
      <c r="J57" s="90">
        <v>36371</v>
      </c>
      <c r="K57" s="90">
        <v>7600</v>
      </c>
      <c r="L57" s="102">
        <v>1148</v>
      </c>
      <c r="M57" s="90" t="s">
        <v>21</v>
      </c>
      <c r="N57" s="90" t="s">
        <v>22</v>
      </c>
      <c r="O57" s="99">
        <f t="shared" si="4"/>
        <v>1.3</v>
      </c>
      <c r="P57" s="99">
        <f t="shared" si="5"/>
        <v>1492.4</v>
      </c>
      <c r="Q57" s="92">
        <f t="shared" si="2"/>
        <v>1492.4</v>
      </c>
      <c r="R57" s="92">
        <f t="shared" si="3"/>
        <v>0</v>
      </c>
    </row>
    <row r="58" spans="1:18" s="17" customFormat="1" ht="12.75">
      <c r="A58" s="90">
        <v>55</v>
      </c>
      <c r="B58" s="90">
        <v>592</v>
      </c>
      <c r="C58" s="90" t="s">
        <v>15</v>
      </c>
      <c r="D58" s="90" t="s">
        <v>593</v>
      </c>
      <c r="E58" s="84" t="s">
        <v>628</v>
      </c>
      <c r="F58" s="90">
        <v>59</v>
      </c>
      <c r="G58" s="90">
        <v>37</v>
      </c>
      <c r="H58" s="90" t="s">
        <v>24</v>
      </c>
      <c r="I58" s="91" t="s">
        <v>627</v>
      </c>
      <c r="J58" s="90">
        <v>35967</v>
      </c>
      <c r="K58" s="90">
        <v>4500</v>
      </c>
      <c r="L58" s="102">
        <v>660</v>
      </c>
      <c r="M58" s="90" t="s">
        <v>27</v>
      </c>
      <c r="N58" s="90" t="s">
        <v>22</v>
      </c>
      <c r="O58" s="99">
        <v>6</v>
      </c>
      <c r="P58" s="99">
        <f t="shared" si="5"/>
        <v>3960</v>
      </c>
      <c r="Q58" s="92">
        <f t="shared" si="2"/>
        <v>0</v>
      </c>
      <c r="R58" s="92">
        <f t="shared" si="3"/>
        <v>3960</v>
      </c>
    </row>
    <row r="59" spans="1:18" s="17" customFormat="1" ht="12.75">
      <c r="A59" s="90">
        <v>56</v>
      </c>
      <c r="B59" s="90">
        <v>593</v>
      </c>
      <c r="C59" s="90" t="s">
        <v>15</v>
      </c>
      <c r="D59" s="90" t="s">
        <v>593</v>
      </c>
      <c r="E59" s="84" t="s">
        <v>626</v>
      </c>
      <c r="F59" s="90">
        <v>59</v>
      </c>
      <c r="G59" s="90">
        <v>38</v>
      </c>
      <c r="H59" s="90" t="s">
        <v>24</v>
      </c>
      <c r="I59" s="91" t="s">
        <v>625</v>
      </c>
      <c r="J59" s="90">
        <v>32661</v>
      </c>
      <c r="K59" s="90">
        <v>5452</v>
      </c>
      <c r="L59" s="102">
        <v>803</v>
      </c>
      <c r="M59" s="90" t="s">
        <v>27</v>
      </c>
      <c r="N59" s="90" t="s">
        <v>22</v>
      </c>
      <c r="O59" s="99">
        <v>6</v>
      </c>
      <c r="P59" s="99">
        <f t="shared" si="5"/>
        <v>4818</v>
      </c>
      <c r="Q59" s="92">
        <f t="shared" si="2"/>
        <v>0</v>
      </c>
      <c r="R59" s="92">
        <f t="shared" si="3"/>
        <v>4818</v>
      </c>
    </row>
    <row r="60" spans="1:18" s="17" customFormat="1" ht="12.75">
      <c r="A60" s="90">
        <v>57</v>
      </c>
      <c r="B60" s="90">
        <v>594</v>
      </c>
      <c r="C60" s="90" t="s">
        <v>15</v>
      </c>
      <c r="D60" s="90" t="s">
        <v>593</v>
      </c>
      <c r="E60" s="84" t="s">
        <v>624</v>
      </c>
      <c r="F60" s="90">
        <v>59</v>
      </c>
      <c r="G60" s="90">
        <v>39</v>
      </c>
      <c r="H60" s="90" t="s">
        <v>24</v>
      </c>
      <c r="I60" s="91" t="s">
        <v>623</v>
      </c>
      <c r="J60" s="90">
        <v>34117</v>
      </c>
      <c r="K60" s="90">
        <v>14860</v>
      </c>
      <c r="L60" s="102">
        <v>1483</v>
      </c>
      <c r="M60" s="90" t="s">
        <v>27</v>
      </c>
      <c r="N60" s="90" t="s">
        <v>22</v>
      </c>
      <c r="O60" s="99">
        <v>6</v>
      </c>
      <c r="P60" s="99">
        <f t="shared" si="5"/>
        <v>8898</v>
      </c>
      <c r="Q60" s="92">
        <f t="shared" si="2"/>
        <v>0</v>
      </c>
      <c r="R60" s="92">
        <f t="shared" si="3"/>
        <v>8898</v>
      </c>
    </row>
    <row r="61" spans="1:18" s="17" customFormat="1" ht="12.75">
      <c r="A61" s="90">
        <v>58</v>
      </c>
      <c r="B61" s="90">
        <v>595</v>
      </c>
      <c r="C61" s="90" t="s">
        <v>15</v>
      </c>
      <c r="D61" s="90" t="s">
        <v>593</v>
      </c>
      <c r="E61" s="84" t="s">
        <v>622</v>
      </c>
      <c r="F61" s="90">
        <v>59</v>
      </c>
      <c r="G61" s="90" t="s">
        <v>621</v>
      </c>
      <c r="H61" s="90" t="s">
        <v>24</v>
      </c>
      <c r="I61" s="91" t="s">
        <v>620</v>
      </c>
      <c r="J61" s="90">
        <v>34760</v>
      </c>
      <c r="K61" s="90">
        <v>17858</v>
      </c>
      <c r="L61" s="102">
        <v>2807</v>
      </c>
      <c r="M61" s="90" t="s">
        <v>27</v>
      </c>
      <c r="N61" s="90" t="s">
        <v>22</v>
      </c>
      <c r="O61" s="99">
        <v>6</v>
      </c>
      <c r="P61" s="99">
        <f t="shared" si="5"/>
        <v>16842</v>
      </c>
      <c r="Q61" s="92">
        <f t="shared" si="2"/>
        <v>0</v>
      </c>
      <c r="R61" s="92">
        <f t="shared" si="3"/>
        <v>16842</v>
      </c>
    </row>
    <row r="62" spans="1:18" s="17" customFormat="1" ht="12.75">
      <c r="A62" s="90">
        <v>59</v>
      </c>
      <c r="B62" s="90">
        <v>596</v>
      </c>
      <c r="C62" s="90" t="s">
        <v>15</v>
      </c>
      <c r="D62" s="90" t="s">
        <v>593</v>
      </c>
      <c r="E62" s="84" t="s">
        <v>619</v>
      </c>
      <c r="F62" s="90">
        <v>59</v>
      </c>
      <c r="G62" s="90">
        <v>43</v>
      </c>
      <c r="H62" s="90" t="s">
        <v>24</v>
      </c>
      <c r="I62" s="91" t="s">
        <v>618</v>
      </c>
      <c r="J62" s="90">
        <v>31530</v>
      </c>
      <c r="K62" s="90">
        <v>3500</v>
      </c>
      <c r="L62" s="102">
        <v>706</v>
      </c>
      <c r="M62" s="90" t="s">
        <v>27</v>
      </c>
      <c r="N62" s="90" t="s">
        <v>22</v>
      </c>
      <c r="O62" s="99">
        <v>6</v>
      </c>
      <c r="P62" s="99">
        <f t="shared" si="5"/>
        <v>4236</v>
      </c>
      <c r="Q62" s="92">
        <f t="shared" si="2"/>
        <v>0</v>
      </c>
      <c r="R62" s="92">
        <f t="shared" si="3"/>
        <v>4236</v>
      </c>
    </row>
    <row r="63" spans="1:18" s="17" customFormat="1" ht="12.75">
      <c r="A63" s="90">
        <v>60</v>
      </c>
      <c r="B63" s="90">
        <v>597</v>
      </c>
      <c r="C63" s="90" t="s">
        <v>15</v>
      </c>
      <c r="D63" s="90" t="s">
        <v>593</v>
      </c>
      <c r="E63" s="84" t="s">
        <v>617</v>
      </c>
      <c r="F63" s="90">
        <v>59</v>
      </c>
      <c r="G63" s="90">
        <v>44</v>
      </c>
      <c r="H63" s="90" t="s">
        <v>24</v>
      </c>
      <c r="I63" s="91" t="s">
        <v>616</v>
      </c>
      <c r="J63" s="90">
        <v>32602</v>
      </c>
      <c r="K63" s="90">
        <v>5055</v>
      </c>
      <c r="L63" s="102">
        <v>1015</v>
      </c>
      <c r="M63" s="90" t="s">
        <v>27</v>
      </c>
      <c r="N63" s="90" t="s">
        <v>22</v>
      </c>
      <c r="O63" s="99">
        <v>6</v>
      </c>
      <c r="P63" s="99">
        <f t="shared" si="5"/>
        <v>6090</v>
      </c>
      <c r="Q63" s="92">
        <f t="shared" si="2"/>
        <v>0</v>
      </c>
      <c r="R63" s="92">
        <f t="shared" si="3"/>
        <v>6090</v>
      </c>
    </row>
    <row r="64" spans="1:18" s="17" customFormat="1" ht="12.75">
      <c r="A64" s="90">
        <v>61</v>
      </c>
      <c r="B64" s="90">
        <v>598</v>
      </c>
      <c r="C64" s="90" t="s">
        <v>15</v>
      </c>
      <c r="D64" s="90" t="s">
        <v>593</v>
      </c>
      <c r="E64" s="84" t="s">
        <v>615</v>
      </c>
      <c r="F64" s="90">
        <v>59</v>
      </c>
      <c r="G64" s="90">
        <v>44</v>
      </c>
      <c r="H64" s="90" t="s">
        <v>24</v>
      </c>
      <c r="I64" s="91" t="s">
        <v>614</v>
      </c>
      <c r="J64" s="90">
        <v>32601</v>
      </c>
      <c r="K64" s="90">
        <v>4875</v>
      </c>
      <c r="L64" s="102">
        <v>1</v>
      </c>
      <c r="M64" s="90" t="s">
        <v>27</v>
      </c>
      <c r="N64" s="90" t="s">
        <v>22</v>
      </c>
      <c r="O64" s="99">
        <v>6</v>
      </c>
      <c r="P64" s="99">
        <f t="shared" si="5"/>
        <v>6</v>
      </c>
      <c r="Q64" s="92">
        <f t="shared" si="2"/>
        <v>0</v>
      </c>
      <c r="R64" s="92">
        <f t="shared" si="3"/>
        <v>6</v>
      </c>
    </row>
    <row r="65" spans="1:18" s="17" customFormat="1" ht="12.75">
      <c r="A65" s="90">
        <v>62</v>
      </c>
      <c r="B65" s="90">
        <v>599</v>
      </c>
      <c r="C65" s="90" t="s">
        <v>15</v>
      </c>
      <c r="D65" s="90" t="s">
        <v>593</v>
      </c>
      <c r="E65" s="84" t="s">
        <v>613</v>
      </c>
      <c r="F65" s="90">
        <v>59</v>
      </c>
      <c r="G65" s="90">
        <v>45</v>
      </c>
      <c r="H65" s="90" t="s">
        <v>24</v>
      </c>
      <c r="I65" s="91" t="s">
        <v>612</v>
      </c>
      <c r="J65" s="90">
        <v>34460</v>
      </c>
      <c r="K65" s="90">
        <v>4962</v>
      </c>
      <c r="L65" s="102">
        <v>513</v>
      </c>
      <c r="M65" s="90" t="s">
        <v>27</v>
      </c>
      <c r="N65" s="90" t="s">
        <v>22</v>
      </c>
      <c r="O65" s="99">
        <v>6</v>
      </c>
      <c r="P65" s="99">
        <f t="shared" si="5"/>
        <v>3078</v>
      </c>
      <c r="Q65" s="92">
        <f t="shared" si="2"/>
        <v>0</v>
      </c>
      <c r="R65" s="92">
        <f t="shared" si="3"/>
        <v>3078</v>
      </c>
    </row>
    <row r="66" spans="1:18" s="17" customFormat="1" ht="12.75">
      <c r="A66" s="90">
        <v>63</v>
      </c>
      <c r="B66" s="90">
        <v>600</v>
      </c>
      <c r="C66" s="90" t="s">
        <v>15</v>
      </c>
      <c r="D66" s="90" t="s">
        <v>593</v>
      </c>
      <c r="E66" s="84" t="s">
        <v>611</v>
      </c>
      <c r="F66" s="90">
        <v>59</v>
      </c>
      <c r="G66" s="90">
        <v>46</v>
      </c>
      <c r="H66" s="90" t="s">
        <v>24</v>
      </c>
      <c r="I66" s="91" t="s">
        <v>610</v>
      </c>
      <c r="J66" s="90">
        <v>34429</v>
      </c>
      <c r="K66" s="90">
        <v>9919</v>
      </c>
      <c r="L66" s="102">
        <v>1041</v>
      </c>
      <c r="M66" s="90" t="s">
        <v>27</v>
      </c>
      <c r="N66" s="90" t="s">
        <v>22</v>
      </c>
      <c r="O66" s="99">
        <v>6</v>
      </c>
      <c r="P66" s="99">
        <f t="shared" si="5"/>
        <v>6246</v>
      </c>
      <c r="Q66" s="92">
        <f t="shared" si="2"/>
        <v>0</v>
      </c>
      <c r="R66" s="92">
        <f t="shared" si="3"/>
        <v>6246</v>
      </c>
    </row>
    <row r="67" spans="1:18" s="18" customFormat="1" ht="24">
      <c r="A67" s="90">
        <v>64</v>
      </c>
      <c r="B67" s="90">
        <v>601</v>
      </c>
      <c r="C67" s="90" t="s">
        <v>15</v>
      </c>
      <c r="D67" s="90" t="s">
        <v>593</v>
      </c>
      <c r="E67" s="84" t="s">
        <v>606</v>
      </c>
      <c r="F67" s="90">
        <v>59</v>
      </c>
      <c r="G67" s="90" t="s">
        <v>605</v>
      </c>
      <c r="H67" s="90" t="s">
        <v>24</v>
      </c>
      <c r="I67" s="91" t="s">
        <v>604</v>
      </c>
      <c r="J67" s="90">
        <v>30280</v>
      </c>
      <c r="K67" s="90">
        <v>20680</v>
      </c>
      <c r="L67" s="102">
        <v>912</v>
      </c>
      <c r="M67" s="90" t="s">
        <v>27</v>
      </c>
      <c r="N67" s="90" t="s">
        <v>22</v>
      </c>
      <c r="O67" s="99">
        <v>6</v>
      </c>
      <c r="P67" s="99">
        <f t="shared" si="5"/>
        <v>5472</v>
      </c>
      <c r="Q67" s="92">
        <f t="shared" si="2"/>
        <v>0</v>
      </c>
      <c r="R67" s="92">
        <f t="shared" si="3"/>
        <v>5472</v>
      </c>
    </row>
    <row r="68" spans="1:18" s="18" customFormat="1" ht="36">
      <c r="A68" s="90">
        <v>65</v>
      </c>
      <c r="B68" s="90">
        <v>602</v>
      </c>
      <c r="C68" s="90" t="s">
        <v>15</v>
      </c>
      <c r="D68" s="90" t="s">
        <v>593</v>
      </c>
      <c r="E68" s="84" t="s">
        <v>609</v>
      </c>
      <c r="F68" s="90">
        <v>59</v>
      </c>
      <c r="G68" s="90" t="s">
        <v>608</v>
      </c>
      <c r="H68" s="90" t="s">
        <v>24</v>
      </c>
      <c r="I68" s="91" t="s">
        <v>607</v>
      </c>
      <c r="J68" s="90">
        <v>35967</v>
      </c>
      <c r="K68" s="90">
        <v>13236</v>
      </c>
      <c r="L68" s="102">
        <v>2510</v>
      </c>
      <c r="M68" s="90" t="s">
        <v>27</v>
      </c>
      <c r="N68" s="90" t="s">
        <v>22</v>
      </c>
      <c r="O68" s="99">
        <v>6</v>
      </c>
      <c r="P68" s="99">
        <f t="shared" ref="P68:P75" si="6">O68*L68</f>
        <v>15060</v>
      </c>
      <c r="Q68" s="92">
        <f t="shared" si="2"/>
        <v>0</v>
      </c>
      <c r="R68" s="92">
        <f t="shared" si="3"/>
        <v>15060</v>
      </c>
    </row>
    <row r="69" spans="1:18" s="18" customFormat="1" ht="24">
      <c r="A69" s="90">
        <v>66</v>
      </c>
      <c r="B69" s="90">
        <v>603</v>
      </c>
      <c r="C69" s="90" t="s">
        <v>15</v>
      </c>
      <c r="D69" s="90" t="s">
        <v>593</v>
      </c>
      <c r="E69" s="84" t="s">
        <v>606</v>
      </c>
      <c r="F69" s="90">
        <v>59</v>
      </c>
      <c r="G69" s="90" t="s">
        <v>605</v>
      </c>
      <c r="H69" s="90" t="s">
        <v>24</v>
      </c>
      <c r="I69" s="91" t="s">
        <v>604</v>
      </c>
      <c r="J69" s="90">
        <v>30280</v>
      </c>
      <c r="K69" s="90">
        <v>20680</v>
      </c>
      <c r="L69" s="102">
        <v>618</v>
      </c>
      <c r="M69" s="90" t="s">
        <v>27</v>
      </c>
      <c r="N69" s="90" t="s">
        <v>22</v>
      </c>
      <c r="O69" s="99">
        <v>6</v>
      </c>
      <c r="P69" s="99">
        <f t="shared" si="6"/>
        <v>3708</v>
      </c>
      <c r="Q69" s="92">
        <f t="shared" ref="Q69:Q75" si="7">IF(M69="Extravilan",P69,0)</f>
        <v>0</v>
      </c>
      <c r="R69" s="92">
        <f t="shared" ref="R69:R75" si="8">IF(M69="Intravilan",P69,0)</f>
        <v>3708</v>
      </c>
    </row>
    <row r="70" spans="1:18" s="18" customFormat="1" ht="12.75">
      <c r="A70" s="90">
        <v>67</v>
      </c>
      <c r="B70" s="90">
        <v>604</v>
      </c>
      <c r="C70" s="90" t="s">
        <v>15</v>
      </c>
      <c r="D70" s="90" t="s">
        <v>593</v>
      </c>
      <c r="E70" s="84" t="s">
        <v>603</v>
      </c>
      <c r="F70" s="90">
        <v>59</v>
      </c>
      <c r="G70" s="90">
        <v>52</v>
      </c>
      <c r="H70" s="90" t="s">
        <v>24</v>
      </c>
      <c r="I70" s="91" t="s">
        <v>602</v>
      </c>
      <c r="J70" s="90">
        <v>32692</v>
      </c>
      <c r="K70" s="90">
        <v>5000</v>
      </c>
      <c r="L70" s="102">
        <v>681</v>
      </c>
      <c r="M70" s="90" t="s">
        <v>27</v>
      </c>
      <c r="N70" s="90" t="s">
        <v>22</v>
      </c>
      <c r="O70" s="99">
        <v>6</v>
      </c>
      <c r="P70" s="99">
        <f t="shared" si="6"/>
        <v>4086</v>
      </c>
      <c r="Q70" s="92">
        <f t="shared" si="7"/>
        <v>0</v>
      </c>
      <c r="R70" s="92">
        <f t="shared" si="8"/>
        <v>4086</v>
      </c>
    </row>
    <row r="71" spans="1:18" s="18" customFormat="1" ht="12.75">
      <c r="A71" s="90">
        <v>68</v>
      </c>
      <c r="B71" s="90">
        <v>605</v>
      </c>
      <c r="C71" s="90" t="s">
        <v>15</v>
      </c>
      <c r="D71" s="90" t="s">
        <v>593</v>
      </c>
      <c r="E71" s="84" t="s">
        <v>601</v>
      </c>
      <c r="F71" s="90">
        <v>59</v>
      </c>
      <c r="G71" s="90">
        <v>54</v>
      </c>
      <c r="H71" s="90" t="s">
        <v>24</v>
      </c>
      <c r="I71" s="91" t="s">
        <v>600</v>
      </c>
      <c r="J71" s="90">
        <v>32485</v>
      </c>
      <c r="K71" s="90">
        <v>4774</v>
      </c>
      <c r="L71" s="102">
        <v>716</v>
      </c>
      <c r="M71" s="90" t="s">
        <v>27</v>
      </c>
      <c r="N71" s="90" t="s">
        <v>22</v>
      </c>
      <c r="O71" s="99">
        <v>6</v>
      </c>
      <c r="P71" s="99">
        <f t="shared" si="6"/>
        <v>4296</v>
      </c>
      <c r="Q71" s="92">
        <f t="shared" si="7"/>
        <v>0</v>
      </c>
      <c r="R71" s="92">
        <f t="shared" si="8"/>
        <v>4296</v>
      </c>
    </row>
    <row r="72" spans="1:18" s="18" customFormat="1" ht="12.75">
      <c r="A72" s="90">
        <v>69</v>
      </c>
      <c r="B72" s="90">
        <v>606</v>
      </c>
      <c r="C72" s="90" t="s">
        <v>15</v>
      </c>
      <c r="D72" s="90" t="s">
        <v>593</v>
      </c>
      <c r="E72" s="84" t="s">
        <v>599</v>
      </c>
      <c r="F72" s="90">
        <v>59</v>
      </c>
      <c r="G72" s="90">
        <v>57</v>
      </c>
      <c r="H72" s="90" t="s">
        <v>24</v>
      </c>
      <c r="I72" s="91" t="s">
        <v>598</v>
      </c>
      <c r="J72" s="90">
        <v>32350</v>
      </c>
      <c r="K72" s="90">
        <v>10000</v>
      </c>
      <c r="L72" s="102">
        <v>1515</v>
      </c>
      <c r="M72" s="90" t="s">
        <v>27</v>
      </c>
      <c r="N72" s="90" t="s">
        <v>22</v>
      </c>
      <c r="O72" s="99">
        <v>6</v>
      </c>
      <c r="P72" s="99">
        <f t="shared" si="6"/>
        <v>9090</v>
      </c>
      <c r="Q72" s="92">
        <f t="shared" si="7"/>
        <v>0</v>
      </c>
      <c r="R72" s="92">
        <f t="shared" si="8"/>
        <v>9090</v>
      </c>
    </row>
    <row r="73" spans="1:18" s="18" customFormat="1" ht="12.75">
      <c r="A73" s="90">
        <v>70</v>
      </c>
      <c r="B73" s="90">
        <v>607</v>
      </c>
      <c r="C73" s="90" t="s">
        <v>15</v>
      </c>
      <c r="D73" s="90" t="s">
        <v>593</v>
      </c>
      <c r="E73" s="84" t="s">
        <v>597</v>
      </c>
      <c r="F73" s="90">
        <v>59</v>
      </c>
      <c r="G73" s="90">
        <v>58</v>
      </c>
      <c r="H73" s="90" t="s">
        <v>24</v>
      </c>
      <c r="I73" s="91" t="s">
        <v>596</v>
      </c>
      <c r="J73" s="90">
        <v>32361</v>
      </c>
      <c r="K73" s="90">
        <v>3800</v>
      </c>
      <c r="L73" s="102">
        <v>652</v>
      </c>
      <c r="M73" s="90" t="s">
        <v>27</v>
      </c>
      <c r="N73" s="90" t="s">
        <v>22</v>
      </c>
      <c r="O73" s="99">
        <v>35</v>
      </c>
      <c r="P73" s="99">
        <f t="shared" si="6"/>
        <v>22820</v>
      </c>
      <c r="Q73" s="92">
        <f t="shared" si="7"/>
        <v>0</v>
      </c>
      <c r="R73" s="92">
        <f t="shared" si="8"/>
        <v>22820</v>
      </c>
    </row>
    <row r="74" spans="1:18" s="18" customFormat="1" ht="12.75">
      <c r="A74" s="90">
        <v>71</v>
      </c>
      <c r="B74" s="90">
        <v>608</v>
      </c>
      <c r="C74" s="90" t="s">
        <v>15</v>
      </c>
      <c r="D74" s="90" t="s">
        <v>593</v>
      </c>
      <c r="E74" s="84" t="s">
        <v>595</v>
      </c>
      <c r="F74" s="90">
        <v>59</v>
      </c>
      <c r="G74" s="90">
        <v>60</v>
      </c>
      <c r="H74" s="90" t="s">
        <v>24</v>
      </c>
      <c r="I74" s="91" t="s">
        <v>594</v>
      </c>
      <c r="J74" s="90">
        <v>32353</v>
      </c>
      <c r="K74" s="90">
        <v>13747</v>
      </c>
      <c r="L74" s="102">
        <v>722</v>
      </c>
      <c r="M74" s="90" t="s">
        <v>27</v>
      </c>
      <c r="N74" s="90" t="s">
        <v>22</v>
      </c>
      <c r="O74" s="99">
        <v>35</v>
      </c>
      <c r="P74" s="99">
        <f t="shared" si="6"/>
        <v>25270</v>
      </c>
      <c r="Q74" s="92">
        <f t="shared" si="7"/>
        <v>0</v>
      </c>
      <c r="R74" s="92">
        <f t="shared" si="8"/>
        <v>25270</v>
      </c>
    </row>
    <row r="75" spans="1:18" s="18" customFormat="1" ht="12.75">
      <c r="A75" s="90">
        <v>72</v>
      </c>
      <c r="B75" s="90">
        <v>609</v>
      </c>
      <c r="C75" s="90" t="s">
        <v>15</v>
      </c>
      <c r="D75" s="90" t="s">
        <v>593</v>
      </c>
      <c r="E75" s="84" t="s">
        <v>592</v>
      </c>
      <c r="F75" s="90">
        <v>59</v>
      </c>
      <c r="G75" s="90" t="s">
        <v>591</v>
      </c>
      <c r="H75" s="90" t="s">
        <v>24</v>
      </c>
      <c r="I75" s="91" t="s">
        <v>590</v>
      </c>
      <c r="J75" s="90">
        <v>34810</v>
      </c>
      <c r="K75" s="90">
        <v>4985</v>
      </c>
      <c r="L75" s="102">
        <v>61</v>
      </c>
      <c r="M75" s="90" t="s">
        <v>27</v>
      </c>
      <c r="N75" s="90" t="s">
        <v>22</v>
      </c>
      <c r="O75" s="99">
        <v>35</v>
      </c>
      <c r="P75" s="99">
        <f t="shared" si="6"/>
        <v>2135</v>
      </c>
      <c r="Q75" s="92">
        <f t="shared" si="7"/>
        <v>0</v>
      </c>
      <c r="R75" s="92">
        <f t="shared" si="8"/>
        <v>2135</v>
      </c>
    </row>
    <row r="76" spans="1:18" s="12" customFormat="1" ht="12.75">
      <c r="A76" s="171" t="s">
        <v>208</v>
      </c>
      <c r="B76" s="171"/>
      <c r="C76" s="171"/>
      <c r="D76" s="171"/>
      <c r="E76" s="171"/>
      <c r="F76" s="171"/>
      <c r="G76" s="171"/>
      <c r="H76" s="171"/>
      <c r="I76" s="171"/>
      <c r="J76" s="171"/>
      <c r="K76" s="171"/>
      <c r="L76" s="73">
        <f>SUM(L4:L75)</f>
        <v>86062</v>
      </c>
      <c r="M76" s="171" t="s">
        <v>227</v>
      </c>
      <c r="N76" s="171"/>
      <c r="O76" s="82"/>
      <c r="P76" s="73">
        <f>SUM(P4:P75)</f>
        <v>227563.6</v>
      </c>
      <c r="Q76" s="89">
        <f>SUM(Q4:Q75)</f>
        <v>81452.600000000006</v>
      </c>
      <c r="R76" s="89">
        <f>SUM(R4:R75)</f>
        <v>146111</v>
      </c>
    </row>
    <row r="77" spans="1:18" s="12" customFormat="1" ht="12.75" customHeight="1">
      <c r="A77" s="13"/>
      <c r="B77" s="13"/>
      <c r="C77" s="13"/>
      <c r="D77" s="13"/>
      <c r="E77" s="16"/>
      <c r="F77" s="15"/>
      <c r="G77" s="14"/>
      <c r="H77" s="13"/>
      <c r="I77" s="14"/>
      <c r="J77" s="13"/>
      <c r="K77" s="13"/>
      <c r="L77" s="103"/>
      <c r="M77" s="13"/>
      <c r="N77" s="13"/>
      <c r="O77" s="100"/>
      <c r="P77" s="100"/>
    </row>
    <row r="78" spans="1:18" s="12" customFormat="1" ht="12.75" customHeight="1">
      <c r="A78" s="13"/>
      <c r="B78" s="13"/>
      <c r="C78" s="13"/>
      <c r="D78" s="13"/>
      <c r="E78" s="16"/>
      <c r="F78" s="15"/>
      <c r="G78" s="14"/>
      <c r="H78" s="13"/>
      <c r="I78" s="14"/>
      <c r="J78" s="13"/>
      <c r="K78" s="13"/>
      <c r="L78" s="104"/>
      <c r="M78" s="13"/>
      <c r="N78" s="13"/>
      <c r="O78" s="100"/>
      <c r="P78" s="100"/>
    </row>
    <row r="79" spans="1:18" s="12" customFormat="1" ht="12.75" customHeight="1">
      <c r="A79" s="13"/>
      <c r="B79" s="13"/>
      <c r="C79" s="13"/>
      <c r="D79" s="13"/>
      <c r="E79" s="16"/>
      <c r="F79" s="15"/>
      <c r="G79" s="14"/>
      <c r="H79" s="13"/>
      <c r="I79" s="14"/>
      <c r="J79" s="13"/>
      <c r="K79" s="13"/>
      <c r="L79" s="104"/>
      <c r="M79" s="13"/>
      <c r="N79" s="13"/>
      <c r="O79" s="100"/>
      <c r="P79" s="100"/>
    </row>
    <row r="80" spans="1:18" s="12" customFormat="1" ht="12.75" customHeight="1">
      <c r="A80" s="13"/>
      <c r="B80" s="13"/>
      <c r="C80" s="13"/>
      <c r="D80" s="13"/>
      <c r="E80" s="16"/>
      <c r="F80" s="15"/>
      <c r="G80" s="14"/>
      <c r="H80" s="13"/>
      <c r="I80" s="14"/>
      <c r="J80" s="13"/>
      <c r="K80" s="13"/>
      <c r="L80" s="104"/>
      <c r="M80" s="13"/>
      <c r="N80" s="13"/>
      <c r="O80" s="100"/>
      <c r="P80" s="100"/>
    </row>
    <row r="81" spans="1:16" s="12" customFormat="1" ht="12.75" customHeight="1">
      <c r="A81" s="13"/>
      <c r="B81" s="13"/>
      <c r="C81" s="13"/>
      <c r="D81" s="13"/>
      <c r="E81" s="16"/>
      <c r="F81" s="15"/>
      <c r="G81" s="14"/>
      <c r="H81" s="13"/>
      <c r="I81" s="14"/>
      <c r="J81" s="13"/>
      <c r="K81" s="13"/>
      <c r="L81" s="104"/>
      <c r="M81" s="13"/>
      <c r="N81" s="13"/>
      <c r="O81" s="100"/>
      <c r="P81" s="100"/>
    </row>
    <row r="82" spans="1:16" s="12" customFormat="1" ht="12.75" customHeight="1">
      <c r="A82" s="13"/>
      <c r="B82" s="13"/>
      <c r="C82" s="13"/>
      <c r="D82" s="13"/>
      <c r="E82" s="16"/>
      <c r="F82" s="15"/>
      <c r="G82" s="14"/>
      <c r="H82" s="13"/>
      <c r="I82" s="14"/>
      <c r="J82" s="13"/>
      <c r="K82" s="13"/>
      <c r="L82" s="104"/>
      <c r="M82" s="13"/>
      <c r="N82" s="13"/>
      <c r="O82" s="100"/>
      <c r="P82" s="100"/>
    </row>
    <row r="83" spans="1:16" s="12" customFormat="1" ht="12.75">
      <c r="A83" s="13"/>
      <c r="B83" s="13"/>
      <c r="C83" s="13"/>
      <c r="D83" s="13"/>
      <c r="E83" s="16"/>
      <c r="F83" s="15"/>
      <c r="G83" s="14"/>
      <c r="H83" s="13"/>
      <c r="I83" s="14"/>
      <c r="J83" s="13"/>
      <c r="K83" s="13"/>
      <c r="L83" s="104"/>
      <c r="M83" s="13"/>
      <c r="N83" s="13"/>
      <c r="O83" s="100"/>
      <c r="P83" s="100"/>
    </row>
    <row r="87" spans="1:16">
      <c r="L87" s="105"/>
    </row>
  </sheetData>
  <mergeCells count="3">
    <mergeCell ref="A76:K76"/>
    <mergeCell ref="M76:N76"/>
    <mergeCell ref="A1:P1"/>
  </mergeCells>
  <printOptions horizontalCentered="1" verticalCentered="1"/>
  <pageMargins left="0.82677165354330695" right="0.23622047244094499" top="0.74803149606299202" bottom="0.74803149606299202" header="0.31496062992126" footer="0.31496062992126"/>
  <pageSetup paperSize="8" scale="81" fitToHeight="0" orientation="landscape" r:id="rId1"/>
  <headerFooter alignWithMargins="0">
    <oddFooter>Page &amp;P&amp;R&amp;A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CENTRALIZATOR</vt:lpstr>
      <vt:lpstr>sumar</vt:lpstr>
      <vt:lpstr>Podari</vt:lpstr>
      <vt:lpstr>MaluMare</vt:lpstr>
      <vt:lpstr>Cârcea</vt:lpstr>
      <vt:lpstr>Cârcea!Print_Area</vt:lpstr>
      <vt:lpstr>MaluMare!Print_Area</vt:lpstr>
      <vt:lpstr>Podari!Print_Area</vt:lpstr>
      <vt:lpstr>Cârcea!Print_Titles</vt:lpstr>
      <vt:lpstr>MaluMare!Print_Titles</vt:lpstr>
      <vt:lpstr>Podari!Print_Titles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Rinciog Adrian</dc:creator>
  <cp:lastModifiedBy>Hp1</cp:lastModifiedBy>
  <cp:lastPrinted>2020-06-15T09:30:16Z</cp:lastPrinted>
  <dcterms:created xsi:type="dcterms:W3CDTF">2019-08-25T07:34:11Z</dcterms:created>
  <dcterms:modified xsi:type="dcterms:W3CDTF">2020-06-30T10:08:27Z</dcterms:modified>
</cp:coreProperties>
</file>